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pivotTables/pivotTable57.xml" ContentType="application/vnd.openxmlformats-officedocument.spreadsheetml.pivotTable+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worksheets/sheet2.xml" ContentType="application/vnd.openxmlformats-officedocument.spreadsheetml.worksheet+xml"/>
  <Override PartName="/xl/charts/chart2.xml" ContentType="application/vnd.openxmlformats-officedocument.drawingml.chart+xml"/>
  <Override PartName="/xl/worksheets/sheet1.xml" ContentType="application/vnd.openxmlformats-officedocument.spreadsheetml.worksheet+xml"/>
  <Override PartName="/xl/drawings/drawing1.xml" ContentType="application/vnd.openxmlformats-officedocument.drawing+xml"/>
  <Override PartName="/xl/pivotTables/pivotTable17.xml" ContentType="application/vnd.openxmlformats-officedocument.spreadsheetml.pivotTable+xml"/>
  <Override PartName="/xl/pivotTables/pivotTable16.xml" ContentType="application/vnd.openxmlformats-officedocument.spreadsheetml.pivotTable+xml"/>
  <Override PartName="/xl/pivotTables/pivotTable15.xml" ContentType="application/vnd.openxmlformats-officedocument.spreadsheetml.pivotTable+xml"/>
  <Override PartName="/xl/pivotTables/pivotTable14.xml" ContentType="application/vnd.openxmlformats-officedocument.spreadsheetml.pivotTable+xml"/>
  <Override PartName="/xl/pivotTables/pivotTable13.xml" ContentType="application/vnd.openxmlformats-officedocument.spreadsheetml.pivotTable+xml"/>
  <Override PartName="/xl/pivotTables/pivotTable12.xml" ContentType="application/vnd.openxmlformats-officedocument.spreadsheetml.pivotTable+xml"/>
  <Override PartName="/xl/pivotTables/pivotTable11.xml" ContentType="application/vnd.openxmlformats-officedocument.spreadsheetml.pivotTable+xml"/>
  <Override PartName="/xl/pivotTables/pivotTable10.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charts/chart1.xml" ContentType="application/vnd.openxmlformats-officedocument.drawingml.chart+xml"/>
  <Override PartName="/xl/pivotTables/pivotTable27.xml" ContentType="application/vnd.openxmlformats-officedocument.spreadsheetml.pivotTable+xml"/>
  <Override PartName="/xl/pivotTables/pivotTable26.xml" ContentType="application/vnd.openxmlformats-officedocument.spreadsheetml.pivotTable+xml"/>
  <Override PartName="/xl/pivotTables/pivotTable25.xml" ContentType="application/vnd.openxmlformats-officedocument.spreadsheetml.pivotTable+xml"/>
  <Override PartName="/xl/pivotTables/pivotTable24.xml" ContentType="application/vnd.openxmlformats-officedocument.spreadsheetml.pivotTable+xml"/>
  <Override PartName="/xl/pivotTables/pivotTable23.xml" ContentType="application/vnd.openxmlformats-officedocument.spreadsheetml.pivotTable+xml"/>
  <Override PartName="/xl/pivotTables/pivotTable22.xml" ContentType="application/vnd.openxmlformats-officedocument.spreadsheetml.pivotTable+xml"/>
  <Override PartName="/xl/pivotTables/pivotTable21.xml" ContentType="application/vnd.openxmlformats-officedocument.spreadsheetml.pivotTable+xml"/>
  <Override PartName="/xl/pivotTables/pivotTable9.xml" ContentType="application/vnd.openxmlformats-officedocument.spreadsheetml.pivotTable+xml"/>
  <Override PartName="/xl/pivotTables/pivotTable8.xml" ContentType="application/vnd.openxmlformats-officedocument.spreadsheetml.pivotTable+xml"/>
  <Override PartName="/xl/pivotTables/pivotTable7.xml" ContentType="application/vnd.openxmlformats-officedocument.spreadsheetml.pivotTabl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pivotTables/pivotTable6.xml" ContentType="application/vnd.openxmlformats-officedocument.spreadsheetml.pivotTable+xml"/>
  <Override PartName="/xl/pivotTables/pivotTable5.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pivotTables/pivotTable29.xml" ContentType="application/vnd.openxmlformats-officedocument.spreadsheetml.pivotTable+xml"/>
  <Override PartName="/xl/pivotTables/pivotTable28.xml" ContentType="application/vnd.openxmlformats-officedocument.spreadsheetml.pivotTable+xml"/>
  <Override PartName="/xl/pivotTables/pivotTable31.xml" ContentType="application/vnd.openxmlformats-officedocument.spreadsheetml.pivotTable+xml"/>
  <Override PartName="/xl/pivotTables/pivotTable49.xml" ContentType="application/vnd.openxmlformats-officedocument.spreadsheetml.pivotTable+xml"/>
  <Override PartName="/xl/pivotTables/pivotTable48.xml" ContentType="application/vnd.openxmlformats-officedocument.spreadsheetml.pivotTable+xml"/>
  <Override PartName="/xl/pivotTables/pivotTable47.xml" ContentType="application/vnd.openxmlformats-officedocument.spreadsheetml.pivotTable+xml"/>
  <Override PartName="/xl/pivotTables/pivotTable46.xml" ContentType="application/vnd.openxmlformats-officedocument.spreadsheetml.pivotTable+xml"/>
  <Override PartName="/xl/pivotTables/pivotTable45.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30.xml" ContentType="application/vnd.openxmlformats-officedocument.spreadsheetml.pivotTable+xml"/>
  <Override PartName="/xl/pivotTables/pivotTable56.xml" ContentType="application/vnd.openxmlformats-officedocument.spreadsheetml.pivotTable+xml"/>
  <Override PartName="/xl/pivotTables/pivotTable55.xml" ContentType="application/vnd.openxmlformats-officedocument.spreadsheetml.pivotTable+xml"/>
  <Override PartName="/xl/pivotTables/pivotTable54.xml" ContentType="application/vnd.openxmlformats-officedocument.spreadsheetml.pivotTable+xml"/>
  <Override PartName="/xl/pivotTables/pivotTable53.xml" ContentType="application/vnd.openxmlformats-officedocument.spreadsheetml.pivotTable+xml"/>
  <Override PartName="/xl/pivotTables/pivotTable44.xml" ContentType="application/vnd.openxmlformats-officedocument.spreadsheetml.pivotTable+xml"/>
  <Override PartName="/xl/pivotTables/pivotTable52.xml" ContentType="application/vnd.openxmlformats-officedocument.spreadsheetml.pivotTable+xml"/>
  <Override PartName="/xl/pivotTables/pivotTable42.xml" ContentType="application/vnd.openxmlformats-officedocument.spreadsheetml.pivotTable+xml"/>
  <Override PartName="/xl/pivotTables/pivotTable36.xml" ContentType="application/vnd.openxmlformats-officedocument.spreadsheetml.pivotTable+xml"/>
  <Override PartName="/xl/pivotTables/pivotTable35.xml" ContentType="application/vnd.openxmlformats-officedocument.spreadsheetml.pivotTable+xml"/>
  <Override PartName="/xl/pivotTables/pivotTable34.xml" ContentType="application/vnd.openxmlformats-officedocument.spreadsheetml.pivotTable+xml"/>
  <Override PartName="/xl/pivotTables/pivotTable43.xml" ContentType="application/vnd.openxmlformats-officedocument.spreadsheetml.pivotTable+xml"/>
  <Override PartName="/xl/pivotTables/pivotTable32.xml" ContentType="application/vnd.openxmlformats-officedocument.spreadsheetml.pivotTable+xml"/>
  <Override PartName="/xl/pivotTables/pivotTable37.xml" ContentType="application/vnd.openxmlformats-officedocument.spreadsheetml.pivotTable+xml"/>
  <Override PartName="/xl/pivotTables/pivotTable33.xml" ContentType="application/vnd.openxmlformats-officedocument.spreadsheetml.pivotTable+xml"/>
  <Override PartName="/xl/pivotTables/pivotTable39.xml" ContentType="application/vnd.openxmlformats-officedocument.spreadsheetml.pivotTable+xml"/>
  <Override PartName="/xl/pivotTables/pivotTable41.xml" ContentType="application/vnd.openxmlformats-officedocument.spreadsheetml.pivotTable+xml"/>
  <Override PartName="/xl/pivotTables/pivotTable38.xml" ContentType="application/vnd.openxmlformats-officedocument.spreadsheetml.pivotTable+xml"/>
  <Override PartName="/xl/pivotTables/pivotTable40.xml" ContentType="application/vnd.openxmlformats-officedocument.spreadsheetml.pivotTable+xml"/>
  <Override PartName="/docProps/custom.xml" ContentType="application/vnd.openxmlformats-officedocument.custom-properties+xml"/>
  <Override PartName="/xl/tables/table5.xml" ContentType="application/vnd.openxmlformats-officedocument.spreadsheetml.table+xml"/>
  <Override PartName="/xl/tables/table4.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Override PartName="/xl/calcChain.xml" ContentType="application/vnd.openxmlformats-officedocument.spreadsheetml.calcChain+xml"/>
  <Override PartName="/xl/tables/table6.xml" ContentType="application/vnd.openxmlformats-officedocument.spreadsheetml.table+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285" yWindow="435" windowWidth="16140" windowHeight="9690" activeTab="1"/>
  </bookViews>
  <sheets>
    <sheet name="Review Record" sheetId="76" r:id="rId1"/>
    <sheet name="Narratives" sheetId="69" r:id="rId2"/>
    <sheet name="Tabulation" sheetId="58" r:id="rId3"/>
    <sheet name="Safety Risk Profiles" sheetId="72" r:id="rId4"/>
    <sheet name="Assumptions" sheetId="73" r:id="rId5"/>
    <sheet name="Tasks" sheetId="74" r:id="rId6"/>
    <sheet name="Requirements" sheetId="75" r:id="rId7"/>
    <sheet name="Hazard Risk Score Indexes" sheetId="70" r:id="rId8"/>
    <sheet name="Hazard Groups" sheetId="71" r:id="rId9"/>
    <sheet name="Incident-Cause-Haz-Haz_Group" sheetId="61" r:id="rId10"/>
    <sheet name="Insert Crash Factor Matrix Here" sheetId="66" r:id="rId11"/>
    <sheet name="RUM converter" sheetId="67" r:id="rId12"/>
    <sheet name="Converted Crash summary" sheetId="68" r:id="rId13"/>
    <sheet name="Version Control Sheet" sheetId="77" r:id="rId14"/>
  </sheets>
  <definedNames>
    <definedName name="_xlnm._FilterDatabase" localSheetId="9" hidden="1">'Incident-Cause-Haz-Haz_Group'!$A$2:$P$686</definedName>
  </definedNames>
  <calcPr calcId="145621"/>
  <pivotCaches>
    <pivotCache cacheId="0" r:id="rId15"/>
    <pivotCache cacheId="1" r:id="rId16"/>
  </pivotCaches>
  <fileRecoveryPr autoRecover="0"/>
</workbook>
</file>

<file path=xl/calcChain.xml><?xml version="1.0" encoding="utf-8"?>
<calcChain xmlns="http://schemas.openxmlformats.org/spreadsheetml/2006/main">
  <c r="L31" i="58" l="1"/>
  <c r="L30" i="58"/>
  <c r="L29" i="58"/>
  <c r="L28" i="58"/>
  <c r="L26" i="58"/>
  <c r="L25" i="58"/>
  <c r="L24" i="58"/>
  <c r="L23" i="58"/>
  <c r="L22" i="58"/>
  <c r="L21" i="58"/>
  <c r="L20" i="58"/>
  <c r="L19" i="58"/>
  <c r="L18" i="58"/>
  <c r="L17" i="58"/>
  <c r="L16" i="58"/>
  <c r="L15" i="58"/>
  <c r="L14" i="58"/>
  <c r="L13" i="58"/>
  <c r="L12" i="58"/>
  <c r="L11" i="58"/>
  <c r="L10" i="58"/>
  <c r="L9" i="58"/>
  <c r="L8" i="58"/>
  <c r="L7" i="58"/>
  <c r="L6" i="58"/>
  <c r="L5" i="58"/>
  <c r="C28" i="69" l="1"/>
  <c r="G5" i="58" s="1"/>
  <c r="D28" i="69"/>
  <c r="G6" i="58" s="1"/>
  <c r="E28" i="69"/>
  <c r="G7" i="58" s="1"/>
  <c r="F28" i="69"/>
  <c r="G8" i="58" s="1"/>
  <c r="G28" i="69"/>
  <c r="G9" i="58" s="1"/>
  <c r="H28" i="69"/>
  <c r="G10" i="58" s="1"/>
  <c r="I28" i="69"/>
  <c r="G11" i="58" s="1"/>
  <c r="J28" i="69"/>
  <c r="G12" i="58" s="1"/>
  <c r="K28" i="69"/>
  <c r="G13" i="58" s="1"/>
  <c r="L28" i="69"/>
  <c r="G14" i="58" s="1"/>
  <c r="M28" i="69"/>
  <c r="G15" i="58" s="1"/>
  <c r="N28" i="69"/>
  <c r="G16" i="58" s="1"/>
  <c r="O28" i="69"/>
  <c r="G17" i="58" s="1"/>
  <c r="P28" i="69"/>
  <c r="G18" i="58" s="1"/>
  <c r="Q28" i="69"/>
  <c r="G19" i="58" s="1"/>
  <c r="R28" i="69"/>
  <c r="G20" i="58" s="1"/>
  <c r="S28" i="69"/>
  <c r="G21" i="58" s="1"/>
  <c r="T28" i="69"/>
  <c r="G22" i="58" s="1"/>
  <c r="U28" i="69"/>
  <c r="G23" i="58" s="1"/>
  <c r="V28" i="69"/>
  <c r="G24" i="58" s="1"/>
  <c r="W28" i="69"/>
  <c r="G25" i="58" s="1"/>
  <c r="X28" i="69"/>
  <c r="G26" i="58" s="1"/>
  <c r="Y28" i="69"/>
  <c r="G27" i="58" s="1"/>
  <c r="Z28" i="69"/>
  <c r="G28" i="58" s="1"/>
  <c r="AA28" i="69"/>
  <c r="G29" i="58" s="1"/>
  <c r="AB28" i="69"/>
  <c r="G30" i="58" s="1"/>
  <c r="AC28" i="69"/>
  <c r="G31" i="58" s="1"/>
  <c r="B28" i="69"/>
  <c r="G4" i="58" s="1"/>
  <c r="I723" i="61" l="1"/>
  <c r="J723" i="61" s="1"/>
  <c r="I724" i="61"/>
  <c r="J724" i="61" s="1"/>
  <c r="I725" i="61"/>
  <c r="P563" i="61"/>
  <c r="M563" i="61"/>
  <c r="L563" i="61"/>
  <c r="K563" i="61"/>
  <c r="I563" i="61"/>
  <c r="J563" i="61" s="1"/>
  <c r="C563" i="61"/>
  <c r="P191" i="61"/>
  <c r="M191" i="61"/>
  <c r="L191" i="61"/>
  <c r="K191" i="61"/>
  <c r="I191" i="61"/>
  <c r="J191" i="61" s="1"/>
  <c r="C191" i="61"/>
  <c r="P190" i="61"/>
  <c r="M190" i="61"/>
  <c r="L190" i="61"/>
  <c r="K190" i="61"/>
  <c r="I190" i="61"/>
  <c r="J190" i="61" s="1"/>
  <c r="C190" i="61"/>
  <c r="P189" i="61"/>
  <c r="M189" i="61"/>
  <c r="L189" i="61"/>
  <c r="K189" i="61"/>
  <c r="I189" i="61"/>
  <c r="J189" i="61" s="1"/>
  <c r="C189" i="61"/>
  <c r="P188" i="61"/>
  <c r="M188" i="61"/>
  <c r="L188" i="61"/>
  <c r="K188" i="61"/>
  <c r="I188" i="61"/>
  <c r="J188" i="61" s="1"/>
  <c r="C188" i="61"/>
  <c r="P187" i="61"/>
  <c r="M187" i="61"/>
  <c r="L187" i="61"/>
  <c r="K187" i="61"/>
  <c r="I187" i="61"/>
  <c r="J187" i="61" s="1"/>
  <c r="C187" i="61"/>
  <c r="P186" i="61"/>
  <c r="M186" i="61"/>
  <c r="L186" i="61"/>
  <c r="K186" i="61"/>
  <c r="I186" i="61"/>
  <c r="J186" i="61" s="1"/>
  <c r="C186" i="61"/>
  <c r="P185" i="61"/>
  <c r="M185" i="61"/>
  <c r="L185" i="61"/>
  <c r="K185" i="61"/>
  <c r="I185" i="61"/>
  <c r="J185" i="61" s="1"/>
  <c r="C185" i="61"/>
  <c r="P184" i="61"/>
  <c r="M184" i="61"/>
  <c r="L184" i="61"/>
  <c r="K184" i="61"/>
  <c r="I184" i="61"/>
  <c r="J184" i="61" s="1"/>
  <c r="C184" i="61"/>
  <c r="P183" i="61"/>
  <c r="M183" i="61"/>
  <c r="L183" i="61"/>
  <c r="K183" i="61"/>
  <c r="I183" i="61"/>
  <c r="J183" i="61" s="1"/>
  <c r="C183" i="61"/>
  <c r="P182" i="61"/>
  <c r="M182" i="61"/>
  <c r="L182" i="61"/>
  <c r="K182" i="61"/>
  <c r="I182" i="61"/>
  <c r="J182" i="61" s="1"/>
  <c r="C182" i="61"/>
  <c r="P181" i="61"/>
  <c r="M181" i="61"/>
  <c r="L181" i="61"/>
  <c r="K181" i="61"/>
  <c r="I181" i="61"/>
  <c r="J181" i="61" s="1"/>
  <c r="C181" i="61"/>
  <c r="P180" i="61"/>
  <c r="M180" i="61"/>
  <c r="L180" i="61"/>
  <c r="K180" i="61"/>
  <c r="I180" i="61"/>
  <c r="J180" i="61" s="1"/>
  <c r="C180" i="61"/>
  <c r="P179" i="61"/>
  <c r="M179" i="61"/>
  <c r="L179" i="61"/>
  <c r="K179" i="61"/>
  <c r="I179" i="61"/>
  <c r="J179" i="61" s="1"/>
  <c r="C179" i="61"/>
  <c r="P178" i="61"/>
  <c r="M178" i="61"/>
  <c r="L178" i="61"/>
  <c r="K178" i="61"/>
  <c r="I178" i="61"/>
  <c r="J178" i="61" s="1"/>
  <c r="C178" i="61"/>
  <c r="P177" i="61"/>
  <c r="M177" i="61"/>
  <c r="L177" i="61"/>
  <c r="K177" i="61"/>
  <c r="I177" i="61"/>
  <c r="J177" i="61" s="1"/>
  <c r="C177" i="61"/>
  <c r="P176" i="61"/>
  <c r="M176" i="61"/>
  <c r="L176" i="61"/>
  <c r="K176" i="61"/>
  <c r="I176" i="61"/>
  <c r="J176" i="61" s="1"/>
  <c r="C176" i="61"/>
  <c r="P175" i="61"/>
  <c r="M175" i="61"/>
  <c r="L175" i="61"/>
  <c r="K175" i="61"/>
  <c r="I175" i="61"/>
  <c r="J175" i="61" s="1"/>
  <c r="C175" i="61"/>
  <c r="P174" i="61"/>
  <c r="M174" i="61"/>
  <c r="L174" i="61"/>
  <c r="K174" i="61"/>
  <c r="I174" i="61"/>
  <c r="J174" i="61" s="1"/>
  <c r="C174" i="61"/>
  <c r="P173" i="61"/>
  <c r="M173" i="61"/>
  <c r="L173" i="61"/>
  <c r="I173" i="61"/>
  <c r="K173" i="61" s="1"/>
  <c r="C173" i="61"/>
  <c r="P172" i="61"/>
  <c r="M172" i="61"/>
  <c r="L172" i="61"/>
  <c r="I172" i="61"/>
  <c r="K172" i="61" s="1"/>
  <c r="C172" i="61"/>
  <c r="L72" i="61"/>
  <c r="P143" i="61"/>
  <c r="M143" i="61"/>
  <c r="L143" i="61"/>
  <c r="K143" i="61"/>
  <c r="I143" i="61"/>
  <c r="J143" i="61" s="1"/>
  <c r="C143" i="61"/>
  <c r="P140" i="61"/>
  <c r="M140" i="61"/>
  <c r="L140" i="61"/>
  <c r="K140" i="61"/>
  <c r="I140" i="61"/>
  <c r="J140" i="61" s="1"/>
  <c r="C140" i="61"/>
  <c r="P136" i="61"/>
  <c r="M136" i="61"/>
  <c r="L136" i="61"/>
  <c r="K136" i="61"/>
  <c r="I136" i="61"/>
  <c r="J136" i="61" s="1"/>
  <c r="C136" i="61"/>
  <c r="P133" i="61"/>
  <c r="M133" i="61"/>
  <c r="L133" i="61"/>
  <c r="K133" i="61"/>
  <c r="I133" i="61"/>
  <c r="J133" i="61" s="1"/>
  <c r="C133" i="61"/>
  <c r="P130" i="61"/>
  <c r="M130" i="61"/>
  <c r="L130" i="61"/>
  <c r="K130" i="61"/>
  <c r="I130" i="61"/>
  <c r="J130" i="61" s="1"/>
  <c r="C130" i="61"/>
  <c r="P127" i="61"/>
  <c r="M127" i="61"/>
  <c r="L127" i="61"/>
  <c r="K127" i="61"/>
  <c r="I127" i="61"/>
  <c r="J127" i="61" s="1"/>
  <c r="C127" i="61"/>
  <c r="P124" i="61"/>
  <c r="M124" i="61"/>
  <c r="L124" i="61"/>
  <c r="K124" i="61"/>
  <c r="I124" i="61"/>
  <c r="J124" i="61" s="1"/>
  <c r="C124" i="61"/>
  <c r="P121" i="61"/>
  <c r="M121" i="61"/>
  <c r="L121" i="61"/>
  <c r="K121" i="61"/>
  <c r="I121" i="61"/>
  <c r="J121" i="61" s="1"/>
  <c r="C121" i="61"/>
  <c r="P118" i="61"/>
  <c r="M118" i="61"/>
  <c r="L118" i="61"/>
  <c r="K118" i="61"/>
  <c r="I118" i="61"/>
  <c r="J118" i="61" s="1"/>
  <c r="C118" i="61"/>
  <c r="P115" i="61"/>
  <c r="M115" i="61"/>
  <c r="L115" i="61"/>
  <c r="K115" i="61"/>
  <c r="I115" i="61"/>
  <c r="J115" i="61" s="1"/>
  <c r="C115" i="61"/>
  <c r="P112" i="61"/>
  <c r="M112" i="61"/>
  <c r="L112" i="61"/>
  <c r="K112" i="61"/>
  <c r="I112" i="61"/>
  <c r="J112" i="61" s="1"/>
  <c r="C112" i="61"/>
  <c r="P109" i="61"/>
  <c r="M109" i="61"/>
  <c r="L109" i="61"/>
  <c r="K109" i="61"/>
  <c r="I109" i="61"/>
  <c r="J109" i="61" s="1"/>
  <c r="C109" i="61"/>
  <c r="P106" i="61"/>
  <c r="M106" i="61"/>
  <c r="L106" i="61"/>
  <c r="K106" i="61"/>
  <c r="I106" i="61"/>
  <c r="J106" i="61" s="1"/>
  <c r="C106" i="61"/>
  <c r="P103" i="61"/>
  <c r="M103" i="61"/>
  <c r="L103" i="61"/>
  <c r="K103" i="61"/>
  <c r="I103" i="61"/>
  <c r="J103" i="61" s="1"/>
  <c r="C103" i="61"/>
  <c r="P100" i="61"/>
  <c r="M100" i="61"/>
  <c r="L100" i="61"/>
  <c r="K100" i="61"/>
  <c r="I100" i="61"/>
  <c r="J100" i="61" s="1"/>
  <c r="C100" i="61"/>
  <c r="P97" i="61"/>
  <c r="M97" i="61"/>
  <c r="L97" i="61"/>
  <c r="K97" i="61"/>
  <c r="I97" i="61"/>
  <c r="J97" i="61" s="1"/>
  <c r="C97" i="61"/>
  <c r="P93" i="61"/>
  <c r="M93" i="61"/>
  <c r="L93" i="61"/>
  <c r="K93" i="61"/>
  <c r="I93" i="61"/>
  <c r="J93" i="61" s="1"/>
  <c r="C93" i="61"/>
  <c r="P90" i="61"/>
  <c r="M90" i="61"/>
  <c r="L90" i="61"/>
  <c r="I90" i="61"/>
  <c r="K90" i="61" s="1"/>
  <c r="C90" i="61"/>
  <c r="P87" i="61"/>
  <c r="M87" i="61"/>
  <c r="L87" i="61"/>
  <c r="I87" i="61"/>
  <c r="K87" i="61" s="1"/>
  <c r="C87" i="61"/>
  <c r="P84" i="61"/>
  <c r="M84" i="61"/>
  <c r="L84" i="61"/>
  <c r="K84" i="61"/>
  <c r="I84" i="61"/>
  <c r="J84" i="61" s="1"/>
  <c r="C84" i="61"/>
  <c r="P75" i="61"/>
  <c r="M75" i="61"/>
  <c r="L75" i="61"/>
  <c r="K75" i="61"/>
  <c r="I75" i="61"/>
  <c r="J75" i="61" s="1"/>
  <c r="C75" i="61"/>
  <c r="P72" i="61"/>
  <c r="M72" i="61"/>
  <c r="K72" i="61"/>
  <c r="I72" i="61"/>
  <c r="J72" i="61" s="1"/>
  <c r="C72" i="61"/>
  <c r="P145" i="61"/>
  <c r="M145" i="61"/>
  <c r="L145" i="61"/>
  <c r="K145" i="61"/>
  <c r="I145" i="61"/>
  <c r="J145" i="61" s="1"/>
  <c r="C145" i="61"/>
  <c r="P142" i="61"/>
  <c r="M142" i="61"/>
  <c r="L142" i="61"/>
  <c r="K142" i="61"/>
  <c r="I142" i="61"/>
  <c r="J142" i="61" s="1"/>
  <c r="C142" i="61"/>
  <c r="P139" i="61"/>
  <c r="M139" i="61"/>
  <c r="L139" i="61"/>
  <c r="K139" i="61"/>
  <c r="I139" i="61"/>
  <c r="J139" i="61" s="1"/>
  <c r="C139" i="61"/>
  <c r="P135" i="61"/>
  <c r="M135" i="61"/>
  <c r="L135" i="61"/>
  <c r="K135" i="61"/>
  <c r="I135" i="61"/>
  <c r="J135" i="61" s="1"/>
  <c r="C135" i="61"/>
  <c r="P132" i="61"/>
  <c r="M132" i="61"/>
  <c r="L132" i="61"/>
  <c r="K132" i="61"/>
  <c r="I132" i="61"/>
  <c r="J132" i="61" s="1"/>
  <c r="C132" i="61"/>
  <c r="P129" i="61"/>
  <c r="M129" i="61"/>
  <c r="L129" i="61"/>
  <c r="K129" i="61"/>
  <c r="I129" i="61"/>
  <c r="J129" i="61" s="1"/>
  <c r="C129" i="61"/>
  <c r="P126" i="61"/>
  <c r="M126" i="61"/>
  <c r="L126" i="61"/>
  <c r="K126" i="61"/>
  <c r="I126" i="61"/>
  <c r="J126" i="61" s="1"/>
  <c r="C126" i="61"/>
  <c r="P123" i="61"/>
  <c r="M123" i="61"/>
  <c r="L123" i="61"/>
  <c r="K123" i="61"/>
  <c r="I123" i="61"/>
  <c r="J123" i="61" s="1"/>
  <c r="C123" i="61"/>
  <c r="P120" i="61"/>
  <c r="M120" i="61"/>
  <c r="L120" i="61"/>
  <c r="K120" i="61"/>
  <c r="I120" i="61"/>
  <c r="J120" i="61" s="1"/>
  <c r="C120" i="61"/>
  <c r="P117" i="61"/>
  <c r="M117" i="61"/>
  <c r="L117" i="61"/>
  <c r="K117" i="61"/>
  <c r="I117" i="61"/>
  <c r="J117" i="61" s="1"/>
  <c r="C117" i="61"/>
  <c r="P114" i="61"/>
  <c r="M114" i="61"/>
  <c r="L114" i="61"/>
  <c r="K114" i="61"/>
  <c r="I114" i="61"/>
  <c r="J114" i="61" s="1"/>
  <c r="C114" i="61"/>
  <c r="P111" i="61"/>
  <c r="M111" i="61"/>
  <c r="L111" i="61"/>
  <c r="K111" i="61"/>
  <c r="I111" i="61"/>
  <c r="J111" i="61" s="1"/>
  <c r="C111" i="61"/>
  <c r="P108" i="61"/>
  <c r="M108" i="61"/>
  <c r="L108" i="61"/>
  <c r="K108" i="61"/>
  <c r="I108" i="61"/>
  <c r="J108" i="61" s="1"/>
  <c r="C108" i="61"/>
  <c r="P105" i="61"/>
  <c r="M105" i="61"/>
  <c r="L105" i="61"/>
  <c r="K105" i="61"/>
  <c r="I105" i="61"/>
  <c r="J105" i="61" s="1"/>
  <c r="C105" i="61"/>
  <c r="P102" i="61"/>
  <c r="M102" i="61"/>
  <c r="L102" i="61"/>
  <c r="K102" i="61"/>
  <c r="I102" i="61"/>
  <c r="J102" i="61" s="1"/>
  <c r="C102" i="61"/>
  <c r="P99" i="61"/>
  <c r="M99" i="61"/>
  <c r="L99" i="61"/>
  <c r="K99" i="61"/>
  <c r="I99" i="61"/>
  <c r="J99" i="61" s="1"/>
  <c r="C99" i="61"/>
  <c r="P96" i="61"/>
  <c r="M96" i="61"/>
  <c r="L96" i="61"/>
  <c r="K96" i="61"/>
  <c r="I96" i="61"/>
  <c r="J96" i="61" s="1"/>
  <c r="C96" i="61"/>
  <c r="P92" i="61"/>
  <c r="M92" i="61"/>
  <c r="L92" i="61"/>
  <c r="K92" i="61"/>
  <c r="I92" i="61"/>
  <c r="J92" i="61" s="1"/>
  <c r="C92" i="61"/>
  <c r="P89" i="61"/>
  <c r="M89" i="61"/>
  <c r="L89" i="61"/>
  <c r="I89" i="61"/>
  <c r="K89" i="61" s="1"/>
  <c r="C89" i="61"/>
  <c r="P86" i="61"/>
  <c r="M86" i="61"/>
  <c r="L86" i="61"/>
  <c r="I86" i="61"/>
  <c r="K86" i="61" s="1"/>
  <c r="C86" i="61"/>
  <c r="P83" i="61"/>
  <c r="M83" i="61"/>
  <c r="L83" i="61"/>
  <c r="K83" i="61"/>
  <c r="I83" i="61"/>
  <c r="J83" i="61" s="1"/>
  <c r="C83" i="61"/>
  <c r="P74" i="61"/>
  <c r="M74" i="61"/>
  <c r="L74" i="61"/>
  <c r="K74" i="61"/>
  <c r="I74" i="61"/>
  <c r="J74" i="61" s="1"/>
  <c r="C74" i="61"/>
  <c r="P71" i="61"/>
  <c r="M71" i="61"/>
  <c r="L71" i="61"/>
  <c r="K71" i="61"/>
  <c r="I71" i="61"/>
  <c r="J71" i="61" s="1"/>
  <c r="C71" i="61"/>
  <c r="A68" i="58" l="1"/>
  <c r="A41" i="58"/>
  <c r="A42" i="58"/>
  <c r="A43" i="58"/>
  <c r="A44" i="58"/>
  <c r="A45" i="58"/>
  <c r="A46" i="58"/>
  <c r="A47" i="58"/>
  <c r="A48" i="58"/>
  <c r="A49" i="58"/>
  <c r="A50" i="58"/>
  <c r="A51" i="58"/>
  <c r="A52" i="58"/>
  <c r="A53" i="58"/>
  <c r="A54" i="58"/>
  <c r="A55" i="58"/>
  <c r="A56" i="58"/>
  <c r="A57" i="58"/>
  <c r="A58" i="58"/>
  <c r="A59" i="58"/>
  <c r="A60" i="58"/>
  <c r="A61" i="58"/>
  <c r="A62" i="58"/>
  <c r="A63" i="58"/>
  <c r="A64" i="58"/>
  <c r="A65" i="58"/>
  <c r="A66" i="58"/>
  <c r="A67" i="58"/>
  <c r="A40" i="58"/>
  <c r="F31" i="58" l="1"/>
  <c r="F30" i="58"/>
  <c r="F29" i="58"/>
  <c r="F28" i="58"/>
  <c r="F27" i="58"/>
  <c r="F26" i="58"/>
  <c r="F25" i="58"/>
  <c r="F24" i="58"/>
  <c r="F23" i="58"/>
  <c r="F22" i="58"/>
  <c r="F21" i="58"/>
  <c r="F20" i="58"/>
  <c r="F19" i="58"/>
  <c r="F18" i="58"/>
  <c r="F17" i="58"/>
  <c r="F16" i="58"/>
  <c r="F15" i="58"/>
  <c r="F14" i="58"/>
  <c r="F13" i="58"/>
  <c r="F12" i="58"/>
  <c r="F11" i="58"/>
  <c r="F10" i="58"/>
  <c r="F9" i="58"/>
  <c r="F8" i="58"/>
  <c r="F7" i="58"/>
  <c r="F6" i="58"/>
  <c r="F5" i="58"/>
  <c r="F4" i="58"/>
  <c r="E31" i="58"/>
  <c r="E30" i="58"/>
  <c r="E29" i="58"/>
  <c r="E28" i="58"/>
  <c r="E27" i="58"/>
  <c r="E26" i="58"/>
  <c r="E25" i="58"/>
  <c r="E24" i="58"/>
  <c r="E23" i="58"/>
  <c r="E22" i="58"/>
  <c r="E21" i="58"/>
  <c r="E20" i="58"/>
  <c r="E19" i="58"/>
  <c r="E18" i="58"/>
  <c r="E17" i="58"/>
  <c r="E16" i="58"/>
  <c r="E15" i="58"/>
  <c r="E14" i="58"/>
  <c r="E13" i="58"/>
  <c r="E12" i="58"/>
  <c r="E11" i="58"/>
  <c r="E10" i="58"/>
  <c r="E9" i="58"/>
  <c r="E8" i="58"/>
  <c r="E7" i="58"/>
  <c r="E6" i="58"/>
  <c r="E5" i="58"/>
  <c r="E4" i="58"/>
  <c r="D31" i="58"/>
  <c r="D30" i="58"/>
  <c r="D29" i="58"/>
  <c r="D28" i="58"/>
  <c r="D27" i="58"/>
  <c r="D26" i="58"/>
  <c r="D25" i="58"/>
  <c r="D24" i="58"/>
  <c r="D23" i="58"/>
  <c r="D22" i="58"/>
  <c r="D21" i="58"/>
  <c r="D20" i="58"/>
  <c r="D19" i="58"/>
  <c r="D18" i="58"/>
  <c r="D17" i="58"/>
  <c r="D16" i="58"/>
  <c r="D15" i="58"/>
  <c r="D14" i="58"/>
  <c r="D13" i="58"/>
  <c r="D12" i="58"/>
  <c r="D11" i="58"/>
  <c r="D10" i="58"/>
  <c r="D9" i="58"/>
  <c r="D8" i="58"/>
  <c r="D7" i="58"/>
  <c r="D6" i="58"/>
  <c r="D5" i="58"/>
  <c r="D4" i="58"/>
  <c r="C31" i="58"/>
  <c r="C30" i="58"/>
  <c r="C29" i="58"/>
  <c r="C28" i="58"/>
  <c r="C27" i="58"/>
  <c r="C26" i="58"/>
  <c r="C25" i="58"/>
  <c r="C24" i="58"/>
  <c r="C23" i="58"/>
  <c r="C22" i="58"/>
  <c r="C21" i="58"/>
  <c r="C20" i="58"/>
  <c r="C19" i="58"/>
  <c r="C18" i="58"/>
  <c r="C17" i="58"/>
  <c r="C16" i="58"/>
  <c r="C15" i="58"/>
  <c r="C14" i="58"/>
  <c r="C13" i="58"/>
  <c r="C12" i="58"/>
  <c r="C10" i="58"/>
  <c r="C11" i="58"/>
  <c r="C9" i="58"/>
  <c r="C8" i="58"/>
  <c r="C7" i="58"/>
  <c r="C6" i="58"/>
  <c r="C5" i="58"/>
  <c r="C4" i="58"/>
  <c r="B4" i="58"/>
  <c r="L4" i="58" s="1"/>
  <c r="B31" i="58"/>
  <c r="B30" i="58"/>
  <c r="B29" i="58"/>
  <c r="B28" i="58"/>
  <c r="B27" i="58"/>
  <c r="L27" i="58" s="1"/>
  <c r="B26" i="58"/>
  <c r="B25" i="58"/>
  <c r="B24" i="58"/>
  <c r="B23" i="58"/>
  <c r="B22" i="58"/>
  <c r="B21" i="58"/>
  <c r="B20" i="58"/>
  <c r="B19" i="58"/>
  <c r="B18" i="58"/>
  <c r="B17" i="58"/>
  <c r="B16" i="58"/>
  <c r="B15" i="58"/>
  <c r="B14" i="58"/>
  <c r="B13" i="58"/>
  <c r="B12" i="58"/>
  <c r="B11" i="58"/>
  <c r="B10" i="58"/>
  <c r="B9" i="58"/>
  <c r="B8" i="58"/>
  <c r="B7" i="58"/>
  <c r="B6" i="58"/>
  <c r="B5" i="58"/>
  <c r="E38" i="70" l="1"/>
  <c r="E39" i="70"/>
  <c r="E40" i="70"/>
  <c r="E41" i="70"/>
  <c r="E37" i="70"/>
  <c r="J7" i="58" l="1"/>
  <c r="M7" i="58" s="1"/>
  <c r="J6" i="58"/>
  <c r="M6" i="58" s="1"/>
  <c r="J5" i="58" l="1"/>
  <c r="M5" i="58" s="1"/>
  <c r="J13" i="58"/>
  <c r="M13" i="58" s="1"/>
  <c r="J17" i="58"/>
  <c r="M17" i="58" s="1"/>
  <c r="J25" i="58"/>
  <c r="M25" i="58" s="1"/>
  <c r="J29" i="58"/>
  <c r="M29" i="58" s="1"/>
  <c r="J16" i="58"/>
  <c r="M16" i="58" s="1"/>
  <c r="J20" i="58"/>
  <c r="M20" i="58" s="1"/>
  <c r="J24" i="58"/>
  <c r="M24" i="58" s="1"/>
  <c r="J28" i="58"/>
  <c r="M28" i="58" s="1"/>
  <c r="J23" i="58"/>
  <c r="M23" i="58" s="1"/>
  <c r="J27" i="58"/>
  <c r="M27" i="58" s="1"/>
  <c r="J4" i="58"/>
  <c r="J8" i="58"/>
  <c r="M8" i="58" s="1"/>
  <c r="J14" i="58"/>
  <c r="M14" i="58" s="1"/>
  <c r="J18" i="58"/>
  <c r="M18" i="58" s="1"/>
  <c r="J22" i="58"/>
  <c r="M22" i="58" s="1"/>
  <c r="J26" i="58"/>
  <c r="M26" i="58" s="1"/>
  <c r="J30" i="58"/>
  <c r="M30" i="58" s="1"/>
  <c r="J11" i="58"/>
  <c r="M11" i="58" s="1"/>
  <c r="J12" i="58"/>
  <c r="M12" i="58" s="1"/>
  <c r="J10" i="58"/>
  <c r="M10" i="58" s="1"/>
  <c r="J9" i="58"/>
  <c r="M9" i="58" s="1"/>
  <c r="J21" i="58"/>
  <c r="M21" i="58" s="1"/>
  <c r="J19" i="58"/>
  <c r="M19" i="58" s="1"/>
  <c r="J15" i="58"/>
  <c r="M15" i="58" s="1"/>
  <c r="M4" i="58" l="1"/>
  <c r="J31" i="58"/>
  <c r="M31" i="58" s="1"/>
  <c r="E20" i="70"/>
  <c r="E21" i="70"/>
  <c r="E22" i="70"/>
  <c r="E23" i="70"/>
  <c r="E24" i="70"/>
  <c r="E25" i="70"/>
  <c r="E26" i="70"/>
  <c r="E27" i="70"/>
  <c r="E28" i="70"/>
  <c r="E29" i="70"/>
  <c r="E30" i="70"/>
  <c r="E31" i="70"/>
  <c r="E19" i="70"/>
  <c r="D4" i="70"/>
  <c r="D5" i="70"/>
  <c r="D6" i="70"/>
  <c r="D7" i="70"/>
  <c r="D8" i="70"/>
  <c r="D9" i="70"/>
  <c r="D10" i="70"/>
  <c r="D11" i="70"/>
  <c r="D12" i="70"/>
  <c r="D13" i="70"/>
  <c r="D14" i="70"/>
  <c r="D15" i="70"/>
  <c r="D3" i="70"/>
  <c r="I49" i="70"/>
  <c r="I50" i="70"/>
  <c r="I51" i="70"/>
  <c r="I52" i="70"/>
  <c r="I48" i="70"/>
  <c r="A72" i="68"/>
  <c r="B72" i="68" s="1"/>
  <c r="A73" i="68"/>
  <c r="B73" i="68" s="1"/>
  <c r="A74" i="68"/>
  <c r="B74" i="68" s="1"/>
  <c r="A75" i="68"/>
  <c r="B75" i="68" s="1"/>
  <c r="A76" i="68"/>
  <c r="B76" i="68" s="1"/>
  <c r="A77" i="68"/>
  <c r="B77" i="68" s="1"/>
  <c r="A78" i="68"/>
  <c r="B78" i="68" s="1"/>
  <c r="A32" i="68"/>
  <c r="B32" i="68" s="1"/>
  <c r="A33" i="68"/>
  <c r="B33" i="68" s="1"/>
  <c r="A34" i="68"/>
  <c r="D34" i="68" s="1"/>
  <c r="A35" i="68"/>
  <c r="B35" i="68" s="1"/>
  <c r="A36" i="68"/>
  <c r="B36" i="68" s="1"/>
  <c r="A37" i="68"/>
  <c r="C37" i="68" s="1"/>
  <c r="A38" i="68"/>
  <c r="D38" i="68" s="1"/>
  <c r="A39" i="68"/>
  <c r="B39" i="68" s="1"/>
  <c r="A40" i="68"/>
  <c r="B40" i="68" s="1"/>
  <c r="A41" i="68"/>
  <c r="C41" i="68" s="1"/>
  <c r="A42" i="68"/>
  <c r="D42" i="68" s="1"/>
  <c r="A43" i="68"/>
  <c r="B43" i="68" s="1"/>
  <c r="A44" i="68"/>
  <c r="B44" i="68" s="1"/>
  <c r="A45" i="68"/>
  <c r="B45" i="68" s="1"/>
  <c r="A46" i="68"/>
  <c r="C46" i="68" s="1"/>
  <c r="A47" i="68"/>
  <c r="D47" i="68" s="1"/>
  <c r="A48" i="68"/>
  <c r="B48" i="68" s="1"/>
  <c r="A49" i="68"/>
  <c r="B49" i="68" s="1"/>
  <c r="A50" i="68"/>
  <c r="C50" i="68" s="1"/>
  <c r="A51" i="68"/>
  <c r="D51" i="68" s="1"/>
  <c r="A52" i="68"/>
  <c r="B52" i="68" s="1"/>
  <c r="A53" i="68"/>
  <c r="B53" i="68" s="1"/>
  <c r="A54" i="68"/>
  <c r="C54" i="68" s="1"/>
  <c r="A55" i="68"/>
  <c r="D55" i="68" s="1"/>
  <c r="A56" i="68"/>
  <c r="B56" i="68" s="1"/>
  <c r="A57" i="68"/>
  <c r="B57" i="68" s="1"/>
  <c r="A58" i="68"/>
  <c r="C58" i="68" s="1"/>
  <c r="A59" i="68"/>
  <c r="D59" i="68" s="1"/>
  <c r="A60" i="68"/>
  <c r="B60" i="68" s="1"/>
  <c r="A61" i="68"/>
  <c r="B61" i="68" s="1"/>
  <c r="A62" i="68"/>
  <c r="C62" i="68" s="1"/>
  <c r="A63" i="68"/>
  <c r="D63" i="68" s="1"/>
  <c r="A64" i="68"/>
  <c r="D64" i="68" s="1"/>
  <c r="A65" i="68"/>
  <c r="B65" i="68" s="1"/>
  <c r="A66" i="68"/>
  <c r="C66" i="68" s="1"/>
  <c r="A67" i="68"/>
  <c r="D67" i="68" s="1"/>
  <c r="A68" i="68"/>
  <c r="B68" i="68" s="1"/>
  <c r="A69" i="68"/>
  <c r="B69" i="68" s="1"/>
  <c r="A70" i="68"/>
  <c r="B70" i="68" s="1"/>
  <c r="A71" i="68"/>
  <c r="D71" i="68" s="1"/>
  <c r="A79" i="68"/>
  <c r="A80" i="68"/>
  <c r="A81" i="68"/>
  <c r="A82" i="68"/>
  <c r="A83" i="68"/>
  <c r="A84" i="68"/>
  <c r="A85" i="68"/>
  <c r="A86" i="68"/>
  <c r="A87" i="68"/>
  <c r="A88" i="68"/>
  <c r="A89" i="68"/>
  <c r="A90" i="68"/>
  <c r="A91" i="68"/>
  <c r="A92" i="68"/>
  <c r="A93" i="68"/>
  <c r="A94" i="68"/>
  <c r="A95" i="68"/>
  <c r="A96" i="68"/>
  <c r="A97" i="68"/>
  <c r="A98" i="68"/>
  <c r="A99" i="68"/>
  <c r="A100" i="68"/>
  <c r="A101" i="68"/>
  <c r="A102" i="68"/>
  <c r="A103" i="68"/>
  <c r="A104" i="68"/>
  <c r="A105" i="68"/>
  <c r="A106" i="68"/>
  <c r="A107" i="68"/>
  <c r="A108" i="68"/>
  <c r="A109" i="68"/>
  <c r="A110" i="68"/>
  <c r="A111" i="68"/>
  <c r="A112" i="68"/>
  <c r="A113" i="68"/>
  <c r="A114" i="68"/>
  <c r="A115" i="68"/>
  <c r="A116" i="68"/>
  <c r="A117" i="68"/>
  <c r="A118" i="68"/>
  <c r="A119" i="68"/>
  <c r="A120" i="68"/>
  <c r="A121" i="68"/>
  <c r="A122" i="68"/>
  <c r="A123" i="68"/>
  <c r="A124" i="68"/>
  <c r="A125" i="68"/>
  <c r="A126" i="68"/>
  <c r="A127" i="68"/>
  <c r="A128" i="68"/>
  <c r="A129" i="68"/>
  <c r="A130" i="68"/>
  <c r="A131" i="68"/>
  <c r="A132" i="68"/>
  <c r="A133" i="68"/>
  <c r="A134" i="68"/>
  <c r="A135" i="68"/>
  <c r="A136" i="68"/>
  <c r="A137" i="68"/>
  <c r="A138" i="68"/>
  <c r="A139" i="68"/>
  <c r="A140" i="68"/>
  <c r="A141" i="68"/>
  <c r="A142" i="68"/>
  <c r="A143" i="68"/>
  <c r="A144" i="68"/>
  <c r="A145" i="68"/>
  <c r="A146" i="68"/>
  <c r="A147" i="68"/>
  <c r="A148" i="68"/>
  <c r="A149" i="68"/>
  <c r="A150" i="68"/>
  <c r="A151" i="68"/>
  <c r="A152" i="68"/>
  <c r="A153" i="68"/>
  <c r="A154" i="68"/>
  <c r="A155" i="68"/>
  <c r="A156" i="68"/>
  <c r="A157" i="68"/>
  <c r="A158" i="68"/>
  <c r="A159" i="68"/>
  <c r="A160" i="68"/>
  <c r="A161" i="68"/>
  <c r="A162" i="68"/>
  <c r="A163" i="68"/>
  <c r="A164" i="68"/>
  <c r="A165" i="68"/>
  <c r="A166" i="68"/>
  <c r="A167" i="68"/>
  <c r="A168" i="68"/>
  <c r="A169" i="68"/>
  <c r="A170" i="68"/>
  <c r="A171" i="68"/>
  <c r="A172" i="68"/>
  <c r="A173" i="68"/>
  <c r="A174" i="68"/>
  <c r="A175" i="68"/>
  <c r="A176" i="68"/>
  <c r="A177" i="68"/>
  <c r="A178" i="68"/>
  <c r="A179" i="68"/>
  <c r="A180" i="68"/>
  <c r="A181" i="68"/>
  <c r="A182" i="68"/>
  <c r="A183" i="68"/>
  <c r="A184" i="68"/>
  <c r="A185" i="68"/>
  <c r="A186" i="68"/>
  <c r="A187" i="68"/>
  <c r="A188" i="68"/>
  <c r="A189" i="68"/>
  <c r="A190" i="68"/>
  <c r="A191" i="68"/>
  <c r="A192" i="68"/>
  <c r="A193" i="68"/>
  <c r="A194" i="68"/>
  <c r="A195" i="68"/>
  <c r="A196" i="68"/>
  <c r="A197" i="68"/>
  <c r="A198" i="68"/>
  <c r="A199" i="68"/>
  <c r="A200" i="68"/>
  <c r="A201" i="68"/>
  <c r="A202" i="68"/>
  <c r="A203" i="68"/>
  <c r="A204" i="68"/>
  <c r="A205" i="68"/>
  <c r="A3" i="68"/>
  <c r="A4" i="68"/>
  <c r="A5" i="68"/>
  <c r="A6" i="68"/>
  <c r="A7" i="68"/>
  <c r="A8" i="68"/>
  <c r="A9" i="68"/>
  <c r="A10" i="68"/>
  <c r="A11" i="68"/>
  <c r="A12" i="68"/>
  <c r="A13" i="68"/>
  <c r="A14" i="68"/>
  <c r="D14" i="68" s="1"/>
  <c r="A15" i="68"/>
  <c r="D15" i="68" s="1"/>
  <c r="A16" i="68"/>
  <c r="C16" i="68" s="1"/>
  <c r="A17" i="68"/>
  <c r="A18" i="68"/>
  <c r="A19" i="68"/>
  <c r="A20" i="68"/>
  <c r="A21" i="68"/>
  <c r="A22" i="68"/>
  <c r="D22" i="68" s="1"/>
  <c r="A23" i="68"/>
  <c r="A24" i="68"/>
  <c r="A25" i="68"/>
  <c r="A26" i="68"/>
  <c r="C26" i="68" s="1"/>
  <c r="A27" i="68"/>
  <c r="A28" i="68"/>
  <c r="A29" i="68"/>
  <c r="A30" i="68"/>
  <c r="C30" i="68" s="1"/>
  <c r="A31" i="68"/>
  <c r="B31" i="68" s="1"/>
  <c r="A2" i="68"/>
  <c r="D33" i="68"/>
  <c r="D56" i="68"/>
  <c r="D52" i="68"/>
  <c r="D68" i="68"/>
  <c r="D60" i="68"/>
  <c r="D36" i="68"/>
  <c r="C56" i="68"/>
  <c r="C52" i="68"/>
  <c r="C44" i="68"/>
  <c r="C68" i="68"/>
  <c r="C64" i="68"/>
  <c r="C60" i="68"/>
  <c r="D77" i="68"/>
  <c r="D75" i="68"/>
  <c r="C75" i="68"/>
  <c r="P727" i="61"/>
  <c r="M727" i="61"/>
  <c r="L727" i="61"/>
  <c r="K727" i="61"/>
  <c r="I727" i="61"/>
  <c r="J727" i="61" s="1"/>
  <c r="C727" i="61"/>
  <c r="P728" i="61"/>
  <c r="M728" i="61"/>
  <c r="L728" i="61"/>
  <c r="K728" i="61"/>
  <c r="I728" i="61"/>
  <c r="J728" i="61" s="1"/>
  <c r="C728" i="61"/>
  <c r="P732" i="61"/>
  <c r="M732" i="61"/>
  <c r="L732" i="61"/>
  <c r="I732" i="61"/>
  <c r="K732" i="61" s="1"/>
  <c r="C732" i="61"/>
  <c r="P731" i="61"/>
  <c r="M731" i="61"/>
  <c r="L731" i="61"/>
  <c r="I731" i="61"/>
  <c r="K731" i="61" s="1"/>
  <c r="C731" i="61"/>
  <c r="P730" i="61"/>
  <c r="M730" i="61"/>
  <c r="L730" i="61"/>
  <c r="I730" i="61"/>
  <c r="J579" i="61" s="1"/>
  <c r="C730" i="61"/>
  <c r="P729" i="61"/>
  <c r="M729" i="61"/>
  <c r="L729" i="61"/>
  <c r="I729" i="61"/>
  <c r="K729" i="61" s="1"/>
  <c r="C729" i="61"/>
  <c r="P726" i="61"/>
  <c r="M726" i="61"/>
  <c r="L726" i="61"/>
  <c r="K726" i="61"/>
  <c r="I726" i="61"/>
  <c r="J726" i="61" s="1"/>
  <c r="C726" i="61"/>
  <c r="P721" i="61"/>
  <c r="N721" i="61"/>
  <c r="I721" i="61"/>
  <c r="K721" i="61" s="1"/>
  <c r="C721" i="61"/>
  <c r="P722" i="61"/>
  <c r="N722" i="61"/>
  <c r="K722" i="61"/>
  <c r="I722" i="61"/>
  <c r="J722" i="61" s="1"/>
  <c r="C722" i="61"/>
  <c r="P720" i="61"/>
  <c r="N720" i="61"/>
  <c r="J720" i="61"/>
  <c r="I720" i="61"/>
  <c r="K720" i="61" s="1"/>
  <c r="C720" i="61"/>
  <c r="P725" i="61"/>
  <c r="N725" i="61"/>
  <c r="K725" i="61"/>
  <c r="J725" i="61"/>
  <c r="C725" i="61"/>
  <c r="P724" i="61"/>
  <c r="N724" i="61"/>
  <c r="C724" i="61"/>
  <c r="P723" i="61"/>
  <c r="N723" i="61"/>
  <c r="C723" i="61"/>
  <c r="P719" i="61"/>
  <c r="N719" i="61"/>
  <c r="K719" i="61"/>
  <c r="I719" i="61"/>
  <c r="J719" i="61" s="1"/>
  <c r="C719" i="61"/>
  <c r="P715" i="61"/>
  <c r="N715" i="61"/>
  <c r="K715" i="61"/>
  <c r="I715" i="61"/>
  <c r="J715" i="61" s="1"/>
  <c r="C715" i="61"/>
  <c r="P714" i="61"/>
  <c r="N714" i="61"/>
  <c r="K714" i="61"/>
  <c r="I714" i="61"/>
  <c r="J714" i="61" s="1"/>
  <c r="C714" i="61"/>
  <c r="P717" i="61"/>
  <c r="N717" i="61"/>
  <c r="K717" i="61"/>
  <c r="I717" i="61"/>
  <c r="J717" i="61" s="1"/>
  <c r="C717" i="61"/>
  <c r="P718" i="61"/>
  <c r="N718" i="61"/>
  <c r="K718" i="61"/>
  <c r="I718" i="61"/>
  <c r="J718" i="61" s="1"/>
  <c r="C718" i="61"/>
  <c r="P716" i="61"/>
  <c r="N716" i="61"/>
  <c r="K716" i="61"/>
  <c r="I716" i="61"/>
  <c r="J716" i="61" s="1"/>
  <c r="C716" i="61"/>
  <c r="P697" i="61"/>
  <c r="N697" i="61"/>
  <c r="K697" i="61"/>
  <c r="I697" i="61"/>
  <c r="J697" i="61" s="1"/>
  <c r="C697" i="61"/>
  <c r="P687" i="61"/>
  <c r="N687" i="61"/>
  <c r="K687" i="61"/>
  <c r="I687" i="61"/>
  <c r="J687" i="61" s="1"/>
  <c r="C687" i="61"/>
  <c r="P696" i="61"/>
  <c r="N696" i="61"/>
  <c r="K696" i="61"/>
  <c r="I696" i="61"/>
  <c r="J696" i="61" s="1"/>
  <c r="C696" i="61"/>
  <c r="P690" i="61"/>
  <c r="N690" i="61"/>
  <c r="K690" i="61"/>
  <c r="I690" i="61"/>
  <c r="J690" i="61" s="1"/>
  <c r="C690" i="61"/>
  <c r="P711" i="61"/>
  <c r="N711" i="61"/>
  <c r="K711" i="61"/>
  <c r="I711" i="61"/>
  <c r="J711" i="61" s="1"/>
  <c r="C711" i="61"/>
  <c r="P689" i="61"/>
  <c r="N689" i="61"/>
  <c r="K689" i="61"/>
  <c r="I689" i="61"/>
  <c r="J689" i="61" s="1"/>
  <c r="C689" i="61"/>
  <c r="P710" i="61"/>
  <c r="N710" i="61"/>
  <c r="K710" i="61"/>
  <c r="I710" i="61"/>
  <c r="J710" i="61" s="1"/>
  <c r="C710" i="61"/>
  <c r="P703" i="61"/>
  <c r="N703" i="61"/>
  <c r="K703" i="61"/>
  <c r="I703" i="61"/>
  <c r="J703" i="61" s="1"/>
  <c r="C703" i="61"/>
  <c r="P707" i="61"/>
  <c r="N707" i="61"/>
  <c r="K707" i="61"/>
  <c r="I707" i="61"/>
  <c r="J707" i="61" s="1"/>
  <c r="C707" i="61"/>
  <c r="P702" i="61"/>
  <c r="N702" i="61"/>
  <c r="K702" i="61"/>
  <c r="I702" i="61"/>
  <c r="J702" i="61" s="1"/>
  <c r="C702" i="61"/>
  <c r="P701" i="61"/>
  <c r="N701" i="61"/>
  <c r="K701" i="61"/>
  <c r="I701" i="61"/>
  <c r="J701" i="61" s="1"/>
  <c r="C701" i="61"/>
  <c r="P699" i="61"/>
  <c r="N699" i="61"/>
  <c r="K699" i="61"/>
  <c r="I699" i="61"/>
  <c r="J699" i="61" s="1"/>
  <c r="C699" i="61"/>
  <c r="P692" i="61"/>
  <c r="N692" i="61"/>
  <c r="K692" i="61"/>
  <c r="I692" i="61"/>
  <c r="J692" i="61" s="1"/>
  <c r="C692" i="61"/>
  <c r="P700" i="61"/>
  <c r="N700" i="61"/>
  <c r="K700" i="61"/>
  <c r="I700" i="61"/>
  <c r="J700" i="61" s="1"/>
  <c r="C700" i="61"/>
  <c r="P695" i="61"/>
  <c r="N695" i="61"/>
  <c r="K695" i="61"/>
  <c r="I695" i="61"/>
  <c r="J695" i="61" s="1"/>
  <c r="C695" i="61"/>
  <c r="P694" i="61"/>
  <c r="N694" i="61"/>
  <c r="K694" i="61"/>
  <c r="I694" i="61"/>
  <c r="J694" i="61" s="1"/>
  <c r="C694" i="61"/>
  <c r="P709" i="61"/>
  <c r="N709" i="61"/>
  <c r="K709" i="61"/>
  <c r="I709" i="61"/>
  <c r="J709" i="61" s="1"/>
  <c r="C709" i="61"/>
  <c r="P708" i="61"/>
  <c r="N708" i="61"/>
  <c r="K708" i="61"/>
  <c r="I708" i="61"/>
  <c r="J708" i="61" s="1"/>
  <c r="C708" i="61"/>
  <c r="P704" i="61"/>
  <c r="N704" i="61"/>
  <c r="K704" i="61"/>
  <c r="I704" i="61"/>
  <c r="J704" i="61" s="1"/>
  <c r="C704" i="61"/>
  <c r="P693" i="61"/>
  <c r="N693" i="61"/>
  <c r="K693" i="61"/>
  <c r="I693" i="61"/>
  <c r="J693" i="61" s="1"/>
  <c r="C693" i="61"/>
  <c r="P698" i="61"/>
  <c r="N698" i="61"/>
  <c r="K698" i="61"/>
  <c r="I698" i="61"/>
  <c r="J698" i="61" s="1"/>
  <c r="C698" i="61"/>
  <c r="P686" i="61"/>
  <c r="N686" i="61"/>
  <c r="K686" i="61"/>
  <c r="I686" i="61"/>
  <c r="J686" i="61" s="1"/>
  <c r="C686" i="61"/>
  <c r="P706" i="61"/>
  <c r="N706" i="61"/>
  <c r="K706" i="61"/>
  <c r="I706" i="61"/>
  <c r="J706" i="61" s="1"/>
  <c r="C706" i="61"/>
  <c r="P705" i="61"/>
  <c r="N705" i="61"/>
  <c r="K705" i="61"/>
  <c r="I705" i="61"/>
  <c r="J705" i="61" s="1"/>
  <c r="C705" i="61"/>
  <c r="P691" i="61"/>
  <c r="N691" i="61"/>
  <c r="K691" i="61"/>
  <c r="I691" i="61"/>
  <c r="J691" i="61" s="1"/>
  <c r="C691" i="61"/>
  <c r="P688" i="61"/>
  <c r="N688" i="61"/>
  <c r="K688" i="61"/>
  <c r="I688" i="61"/>
  <c r="J688" i="61" s="1"/>
  <c r="C688" i="61"/>
  <c r="P713" i="61"/>
  <c r="N713" i="61"/>
  <c r="K713" i="61"/>
  <c r="I713" i="61"/>
  <c r="J713" i="61" s="1"/>
  <c r="C713" i="61"/>
  <c r="P712" i="61"/>
  <c r="N712" i="61"/>
  <c r="K712" i="61"/>
  <c r="I712" i="61"/>
  <c r="J712" i="61" s="1"/>
  <c r="C712" i="61"/>
  <c r="P649" i="61"/>
  <c r="N649" i="61"/>
  <c r="K649" i="61"/>
  <c r="I649" i="61"/>
  <c r="J649" i="61" s="1"/>
  <c r="C649" i="61"/>
  <c r="P663" i="61"/>
  <c r="N663" i="61"/>
  <c r="K663" i="61"/>
  <c r="I663" i="61"/>
  <c r="J668" i="61" s="1"/>
  <c r="C663" i="61"/>
  <c r="P662" i="61"/>
  <c r="N662" i="61"/>
  <c r="K662" i="61"/>
  <c r="I662" i="61"/>
  <c r="J662" i="61" s="1"/>
  <c r="C662" i="61"/>
  <c r="P668" i="61"/>
  <c r="N668" i="61"/>
  <c r="I668" i="61"/>
  <c r="K668" i="61" s="1"/>
  <c r="C668" i="61"/>
  <c r="P667" i="61"/>
  <c r="N667" i="61"/>
  <c r="J667" i="61"/>
  <c r="I667" i="61"/>
  <c r="K667" i="61" s="1"/>
  <c r="C667" i="61"/>
  <c r="P666" i="61"/>
  <c r="N666" i="61"/>
  <c r="I666" i="61"/>
  <c r="K666" i="61" s="1"/>
  <c r="C666" i="61"/>
  <c r="P680" i="61"/>
  <c r="N680" i="61"/>
  <c r="K680" i="61"/>
  <c r="I680" i="61"/>
  <c r="J680" i="61" s="1"/>
  <c r="C680" i="61"/>
  <c r="P678" i="61"/>
  <c r="N678" i="61"/>
  <c r="K678" i="61"/>
  <c r="I678" i="61"/>
  <c r="J678" i="61" s="1"/>
  <c r="C678" i="61"/>
  <c r="P665" i="61"/>
  <c r="N665" i="61"/>
  <c r="I665" i="61"/>
  <c r="K665" i="61" s="1"/>
  <c r="C665" i="61"/>
  <c r="P676" i="61"/>
  <c r="N676" i="61"/>
  <c r="K676" i="61"/>
  <c r="I676" i="61"/>
  <c r="J676" i="61" s="1"/>
  <c r="C676" i="61"/>
  <c r="P664" i="61"/>
  <c r="N664" i="61"/>
  <c r="K664" i="61"/>
  <c r="I664" i="61"/>
  <c r="J664" i="61" s="1"/>
  <c r="C664" i="61"/>
  <c r="P661" i="61"/>
  <c r="N661" i="61"/>
  <c r="K661" i="61"/>
  <c r="I661" i="61"/>
  <c r="J661" i="61" s="1"/>
  <c r="C661" i="61"/>
  <c r="P654" i="61"/>
  <c r="N654" i="61"/>
  <c r="K654" i="61"/>
  <c r="I654" i="61"/>
  <c r="J654" i="61" s="1"/>
  <c r="C654" i="61"/>
  <c r="P653" i="61"/>
  <c r="N653" i="61"/>
  <c r="K653" i="61"/>
  <c r="I653" i="61"/>
  <c r="J653" i="61" s="1"/>
  <c r="C653" i="61"/>
  <c r="P651" i="61"/>
  <c r="N651" i="61"/>
  <c r="K651" i="61"/>
  <c r="I651" i="61"/>
  <c r="J651" i="61" s="1"/>
  <c r="C651" i="61"/>
  <c r="P683" i="61"/>
  <c r="N683" i="61"/>
  <c r="K683" i="61"/>
  <c r="I683" i="61"/>
  <c r="J683" i="61" s="1"/>
  <c r="C683" i="61"/>
  <c r="P682" i="61"/>
  <c r="N682" i="61"/>
  <c r="K682" i="61"/>
  <c r="I682" i="61"/>
  <c r="J682" i="61" s="1"/>
  <c r="C682" i="61"/>
  <c r="P650" i="61"/>
  <c r="N650" i="61"/>
  <c r="K650" i="61"/>
  <c r="I650" i="61"/>
  <c r="J650" i="61" s="1"/>
  <c r="C650" i="61"/>
  <c r="P681" i="61"/>
  <c r="N681" i="61"/>
  <c r="K681" i="61"/>
  <c r="I681" i="61"/>
  <c r="J681" i="61" s="1"/>
  <c r="C681" i="61"/>
  <c r="P659" i="61"/>
  <c r="N659" i="61"/>
  <c r="K659" i="61"/>
  <c r="I659" i="61"/>
  <c r="J659" i="61" s="1"/>
  <c r="C659" i="61"/>
  <c r="P685" i="61"/>
  <c r="N685" i="61"/>
  <c r="K685" i="61"/>
  <c r="I685" i="61"/>
  <c r="J685" i="61" s="1"/>
  <c r="C685" i="61"/>
  <c r="P684" i="61"/>
  <c r="N684" i="61"/>
  <c r="K684" i="61"/>
  <c r="I684" i="61"/>
  <c r="J684" i="61" s="1"/>
  <c r="C684" i="61"/>
  <c r="P674" i="61"/>
  <c r="N674" i="61"/>
  <c r="I674" i="61"/>
  <c r="K674" i="61" s="1"/>
  <c r="C674" i="61"/>
  <c r="P673" i="61"/>
  <c r="N673" i="61"/>
  <c r="I673" i="61"/>
  <c r="K673" i="61" s="1"/>
  <c r="C673" i="61"/>
  <c r="P672" i="61"/>
  <c r="N672" i="61"/>
  <c r="I672" i="61"/>
  <c r="K672" i="61" s="1"/>
  <c r="C672" i="61"/>
  <c r="P671" i="61"/>
  <c r="N671" i="61"/>
  <c r="I671" i="61"/>
  <c r="K671" i="61" s="1"/>
  <c r="C671" i="61"/>
  <c r="P660" i="61"/>
  <c r="N660" i="61"/>
  <c r="K660" i="61"/>
  <c r="I660" i="61"/>
  <c r="J660" i="61" s="1"/>
  <c r="C660" i="61"/>
  <c r="P658" i="61"/>
  <c r="N658" i="61"/>
  <c r="K658" i="61"/>
  <c r="I658" i="61"/>
  <c r="J658" i="61" s="1"/>
  <c r="C658" i="61"/>
  <c r="P657" i="61"/>
  <c r="N657" i="61"/>
  <c r="K657" i="61"/>
  <c r="I657" i="61"/>
  <c r="J657" i="61" s="1"/>
  <c r="C657" i="61"/>
  <c r="P670" i="61"/>
  <c r="N670" i="61"/>
  <c r="I670" i="61"/>
  <c r="K670" i="61" s="1"/>
  <c r="C670" i="61"/>
  <c r="P656" i="61"/>
  <c r="N656" i="61"/>
  <c r="K656" i="61"/>
  <c r="I656" i="61"/>
  <c r="J656" i="61" s="1"/>
  <c r="C656" i="61"/>
  <c r="P655" i="61"/>
  <c r="N655" i="61"/>
  <c r="K655" i="61"/>
  <c r="I655" i="61"/>
  <c r="J655" i="61" s="1"/>
  <c r="C655" i="61"/>
  <c r="P669" i="61"/>
  <c r="N669" i="61"/>
  <c r="I669" i="61"/>
  <c r="K669" i="61" s="1"/>
  <c r="C669" i="61"/>
  <c r="P652" i="61"/>
  <c r="N652" i="61"/>
  <c r="K652" i="61"/>
  <c r="I652" i="61"/>
  <c r="J652" i="61" s="1"/>
  <c r="C652" i="61"/>
  <c r="P679" i="61"/>
  <c r="N679" i="61"/>
  <c r="K679" i="61"/>
  <c r="I679" i="61"/>
  <c r="J679" i="61" s="1"/>
  <c r="C679" i="61"/>
  <c r="P677" i="61"/>
  <c r="N677" i="61"/>
  <c r="K677" i="61"/>
  <c r="I677" i="61"/>
  <c r="J677" i="61" s="1"/>
  <c r="C677" i="61"/>
  <c r="P675" i="61"/>
  <c r="N675" i="61"/>
  <c r="K675" i="61"/>
  <c r="I675" i="61"/>
  <c r="J675" i="61" s="1"/>
  <c r="C675" i="61"/>
  <c r="P535" i="61"/>
  <c r="M535" i="61"/>
  <c r="L535" i="61"/>
  <c r="K535" i="61"/>
  <c r="I535" i="61"/>
  <c r="J535" i="61" s="1"/>
  <c r="C535" i="61"/>
  <c r="P532" i="61"/>
  <c r="M532" i="61"/>
  <c r="L532" i="61"/>
  <c r="K532" i="61"/>
  <c r="I532" i="61"/>
  <c r="J532" i="61" s="1"/>
  <c r="C532" i="61"/>
  <c r="P539" i="61"/>
  <c r="M539" i="61"/>
  <c r="L539" i="61"/>
  <c r="K539" i="61"/>
  <c r="I539" i="61"/>
  <c r="C539" i="61"/>
  <c r="P604" i="61"/>
  <c r="M604" i="61"/>
  <c r="L604" i="61"/>
  <c r="K604" i="61"/>
  <c r="I604" i="61"/>
  <c r="J604" i="61" s="1"/>
  <c r="C604" i="61"/>
  <c r="P603" i="61"/>
  <c r="M603" i="61"/>
  <c r="L603" i="61"/>
  <c r="I603" i="61"/>
  <c r="K603" i="61" s="1"/>
  <c r="C603" i="61"/>
  <c r="P606" i="61"/>
  <c r="M606" i="61"/>
  <c r="L606" i="61"/>
  <c r="K606" i="61"/>
  <c r="I606" i="61"/>
  <c r="J606" i="61" s="1"/>
  <c r="C606" i="61"/>
  <c r="P611" i="61"/>
  <c r="M611" i="61"/>
  <c r="L611" i="61"/>
  <c r="K611" i="61"/>
  <c r="I611" i="61"/>
  <c r="J611" i="61" s="1"/>
  <c r="C611" i="61"/>
  <c r="P612" i="61"/>
  <c r="M612" i="61"/>
  <c r="L612" i="61"/>
  <c r="I612" i="61"/>
  <c r="K612" i="61" s="1"/>
  <c r="C612" i="61"/>
  <c r="P602" i="61"/>
  <c r="M602" i="61"/>
  <c r="L602" i="61"/>
  <c r="K602" i="61"/>
  <c r="I602" i="61"/>
  <c r="J612" i="61" s="1"/>
  <c r="C602" i="61"/>
  <c r="P605" i="61"/>
  <c r="M605" i="61"/>
  <c r="L605" i="61"/>
  <c r="K605" i="61"/>
  <c r="I605" i="61"/>
  <c r="J605" i="61" s="1"/>
  <c r="C605" i="61"/>
  <c r="P607" i="61"/>
  <c r="M607" i="61"/>
  <c r="L607" i="61"/>
  <c r="K607" i="61"/>
  <c r="I607" i="61"/>
  <c r="J670" i="61" s="1"/>
  <c r="C607" i="61"/>
  <c r="P610" i="61"/>
  <c r="M610" i="61"/>
  <c r="L610" i="61"/>
  <c r="K610" i="61"/>
  <c r="I610" i="61"/>
  <c r="J610" i="61" s="1"/>
  <c r="C610" i="61"/>
  <c r="P609" i="61"/>
  <c r="M609" i="61"/>
  <c r="L609" i="61"/>
  <c r="K609" i="61"/>
  <c r="I609" i="61"/>
  <c r="J609" i="61" s="1"/>
  <c r="C609" i="61"/>
  <c r="P608" i="61"/>
  <c r="M608" i="61"/>
  <c r="L608" i="61"/>
  <c r="K608" i="61"/>
  <c r="I608" i="61"/>
  <c r="J608" i="61" s="1"/>
  <c r="C608" i="61"/>
  <c r="P637" i="61"/>
  <c r="M637" i="61"/>
  <c r="L637" i="61"/>
  <c r="K637" i="61"/>
  <c r="I637" i="61"/>
  <c r="J637" i="61" s="1"/>
  <c r="C637" i="61"/>
  <c r="P643" i="61"/>
  <c r="M643" i="61"/>
  <c r="L643" i="61"/>
  <c r="K643" i="61"/>
  <c r="I643" i="61"/>
  <c r="J643" i="61" s="1"/>
  <c r="C643" i="61"/>
  <c r="P638" i="61"/>
  <c r="M638" i="61"/>
  <c r="L638" i="61"/>
  <c r="I638" i="61"/>
  <c r="K638" i="61" s="1"/>
  <c r="C638" i="61"/>
  <c r="P636" i="61"/>
  <c r="M636" i="61"/>
  <c r="L636" i="61"/>
  <c r="I636" i="61"/>
  <c r="K636" i="61" s="1"/>
  <c r="C636" i="61"/>
  <c r="P642" i="61"/>
  <c r="M642" i="61"/>
  <c r="L642" i="61"/>
  <c r="K642" i="61"/>
  <c r="I642" i="61"/>
  <c r="J642" i="61" s="1"/>
  <c r="C642" i="61"/>
  <c r="P641" i="61"/>
  <c r="M641" i="61"/>
  <c r="L641" i="61"/>
  <c r="K641" i="61"/>
  <c r="I641" i="61"/>
  <c r="J638" i="61" s="1"/>
  <c r="C641" i="61"/>
  <c r="P494" i="61"/>
  <c r="M494" i="61"/>
  <c r="L494" i="61"/>
  <c r="K494" i="61"/>
  <c r="I494" i="61"/>
  <c r="J494" i="61" s="1"/>
  <c r="C494" i="61"/>
  <c r="P495" i="61"/>
  <c r="M495" i="61"/>
  <c r="L495" i="61"/>
  <c r="K495" i="61"/>
  <c r="I495" i="61"/>
  <c r="J495" i="61" s="1"/>
  <c r="C495" i="61"/>
  <c r="P492" i="61"/>
  <c r="M492" i="61"/>
  <c r="L492" i="61"/>
  <c r="K492" i="61"/>
  <c r="I492" i="61"/>
  <c r="J492" i="61" s="1"/>
  <c r="C492" i="61"/>
  <c r="P648" i="61"/>
  <c r="M648" i="61"/>
  <c r="L648" i="61"/>
  <c r="K648" i="61"/>
  <c r="I648" i="61"/>
  <c r="J648" i="61" s="1"/>
  <c r="C648" i="61"/>
  <c r="P647" i="61"/>
  <c r="M647" i="61"/>
  <c r="L647" i="61"/>
  <c r="K647" i="61"/>
  <c r="I647" i="61"/>
  <c r="J647" i="61" s="1"/>
  <c r="C647" i="61"/>
  <c r="P634" i="61"/>
  <c r="M634" i="61"/>
  <c r="L634" i="61"/>
  <c r="K634" i="61"/>
  <c r="I634" i="61"/>
  <c r="J634" i="61" s="1"/>
  <c r="C634" i="61"/>
  <c r="P635" i="61"/>
  <c r="M635" i="61"/>
  <c r="L635" i="61"/>
  <c r="K635" i="61"/>
  <c r="I635" i="61"/>
  <c r="J635" i="61" s="1"/>
  <c r="C635" i="61"/>
  <c r="P639" i="61"/>
  <c r="M639" i="61"/>
  <c r="L639" i="61"/>
  <c r="K639" i="61"/>
  <c r="I639" i="61"/>
  <c r="J639" i="61" s="1"/>
  <c r="C639" i="61"/>
  <c r="P640" i="61"/>
  <c r="M640" i="61"/>
  <c r="L640" i="61"/>
  <c r="I640" i="61"/>
  <c r="K640" i="61" s="1"/>
  <c r="C640" i="61"/>
  <c r="P644" i="61"/>
  <c r="M644" i="61"/>
  <c r="L644" i="61"/>
  <c r="K644" i="61"/>
  <c r="I644" i="61"/>
  <c r="J644" i="61" s="1"/>
  <c r="C644" i="61"/>
  <c r="P645" i="61"/>
  <c r="M645" i="61"/>
  <c r="L645" i="61"/>
  <c r="K645" i="61"/>
  <c r="I645" i="61"/>
  <c r="J645" i="61" s="1"/>
  <c r="C645" i="61"/>
  <c r="P633" i="61"/>
  <c r="M633" i="61"/>
  <c r="L633" i="61"/>
  <c r="K633" i="61"/>
  <c r="I633" i="61"/>
  <c r="J633" i="61" s="1"/>
  <c r="C633" i="61"/>
  <c r="P632" i="61"/>
  <c r="M632" i="61"/>
  <c r="L632" i="61"/>
  <c r="K632" i="61"/>
  <c r="I632" i="61"/>
  <c r="J632" i="61" s="1"/>
  <c r="C632" i="61"/>
  <c r="P627" i="61"/>
  <c r="M627" i="61"/>
  <c r="L627" i="61"/>
  <c r="K627" i="61"/>
  <c r="I627" i="61"/>
  <c r="J627" i="61" s="1"/>
  <c r="C627" i="61"/>
  <c r="P623" i="61"/>
  <c r="M623" i="61"/>
  <c r="L623" i="61"/>
  <c r="K623" i="61"/>
  <c r="I623" i="61"/>
  <c r="J623" i="61" s="1"/>
  <c r="C623" i="61"/>
  <c r="P621" i="61"/>
  <c r="M621" i="61"/>
  <c r="L621" i="61"/>
  <c r="K621" i="61"/>
  <c r="I621" i="61"/>
  <c r="J621" i="61" s="1"/>
  <c r="C621" i="61"/>
  <c r="P619" i="61"/>
  <c r="M619" i="61"/>
  <c r="L619" i="61"/>
  <c r="I619" i="61"/>
  <c r="K619" i="61" s="1"/>
  <c r="C619" i="61"/>
  <c r="P620" i="61"/>
  <c r="M620" i="61"/>
  <c r="L620" i="61"/>
  <c r="I620" i="61"/>
  <c r="K620" i="61" s="1"/>
  <c r="C620" i="61"/>
  <c r="P622" i="61"/>
  <c r="M622" i="61"/>
  <c r="L622" i="61"/>
  <c r="I622" i="61"/>
  <c r="K622" i="61" s="1"/>
  <c r="C622" i="61"/>
  <c r="P629" i="61"/>
  <c r="M629" i="61"/>
  <c r="L629" i="61"/>
  <c r="K629" i="61"/>
  <c r="I629" i="61"/>
  <c r="J629" i="61" s="1"/>
  <c r="C629" i="61"/>
  <c r="P626" i="61"/>
  <c r="M626" i="61"/>
  <c r="L626" i="61"/>
  <c r="K626" i="61"/>
  <c r="I626" i="61"/>
  <c r="J626" i="61" s="1"/>
  <c r="C626" i="61"/>
  <c r="P624" i="61"/>
  <c r="M624" i="61"/>
  <c r="L624" i="61"/>
  <c r="K624" i="61"/>
  <c r="I624" i="61"/>
  <c r="J671" i="61" s="1"/>
  <c r="C624" i="61"/>
  <c r="P631" i="61"/>
  <c r="M631" i="61"/>
  <c r="L631" i="61"/>
  <c r="I631" i="61"/>
  <c r="K631" i="61" s="1"/>
  <c r="C631" i="61"/>
  <c r="P630" i="61"/>
  <c r="M630" i="61"/>
  <c r="L630" i="61"/>
  <c r="K630" i="61"/>
  <c r="I630" i="61"/>
  <c r="J630" i="61" s="1"/>
  <c r="C630" i="61"/>
  <c r="P618" i="61"/>
  <c r="M618" i="61"/>
  <c r="L618" i="61"/>
  <c r="K618" i="61"/>
  <c r="I618" i="61"/>
  <c r="J618" i="61" s="1"/>
  <c r="C618" i="61"/>
  <c r="P617" i="61"/>
  <c r="M617" i="61"/>
  <c r="L617" i="61"/>
  <c r="K617" i="61"/>
  <c r="I617" i="61"/>
  <c r="J617" i="61" s="1"/>
  <c r="C617" i="61"/>
  <c r="P616" i="61"/>
  <c r="M616" i="61"/>
  <c r="L616" i="61"/>
  <c r="K616" i="61"/>
  <c r="I616" i="61"/>
  <c r="J616" i="61" s="1"/>
  <c r="C616" i="61"/>
  <c r="P628" i="61"/>
  <c r="M628" i="61"/>
  <c r="L628" i="61"/>
  <c r="K628" i="61"/>
  <c r="I628" i="61"/>
  <c r="J628" i="61" s="1"/>
  <c r="C628" i="61"/>
  <c r="P625" i="61"/>
  <c r="M625" i="61"/>
  <c r="L625" i="61"/>
  <c r="K625" i="61"/>
  <c r="I625" i="61"/>
  <c r="J625" i="61" s="1"/>
  <c r="C625" i="61"/>
  <c r="P614" i="61"/>
  <c r="M614" i="61"/>
  <c r="L614" i="61"/>
  <c r="I614" i="61"/>
  <c r="K614" i="61" s="1"/>
  <c r="C614" i="61"/>
  <c r="P615" i="61"/>
  <c r="M615" i="61"/>
  <c r="L615" i="61"/>
  <c r="I615" i="61"/>
  <c r="K615" i="61" s="1"/>
  <c r="C615" i="61"/>
  <c r="P613" i="61"/>
  <c r="M613" i="61"/>
  <c r="L613" i="61"/>
  <c r="K613" i="61"/>
  <c r="I613" i="61"/>
  <c r="J613" i="61" s="1"/>
  <c r="C613" i="61"/>
  <c r="P297" i="61"/>
  <c r="M297" i="61"/>
  <c r="L297" i="61"/>
  <c r="I297" i="61"/>
  <c r="K297" i="61" s="1"/>
  <c r="C297" i="61"/>
  <c r="P294" i="61"/>
  <c r="M294" i="61"/>
  <c r="L294" i="61"/>
  <c r="I294" i="61"/>
  <c r="K294" i="61" s="1"/>
  <c r="C294" i="61"/>
  <c r="P291" i="61"/>
  <c r="M291" i="61"/>
  <c r="L291" i="61"/>
  <c r="I291" i="61"/>
  <c r="K291" i="61" s="1"/>
  <c r="C291" i="61"/>
  <c r="P288" i="61"/>
  <c r="M288" i="61"/>
  <c r="L288" i="61"/>
  <c r="I288" i="61"/>
  <c r="K288" i="61" s="1"/>
  <c r="C288" i="61"/>
  <c r="P285" i="61"/>
  <c r="M285" i="61"/>
  <c r="L285" i="61"/>
  <c r="I285" i="61"/>
  <c r="K285" i="61" s="1"/>
  <c r="C285" i="61"/>
  <c r="P282" i="61"/>
  <c r="M282" i="61"/>
  <c r="L282" i="61"/>
  <c r="I282" i="61"/>
  <c r="K282" i="61" s="1"/>
  <c r="C282" i="61"/>
  <c r="P279" i="61"/>
  <c r="M279" i="61"/>
  <c r="L279" i="61"/>
  <c r="I279" i="61"/>
  <c r="K279" i="61" s="1"/>
  <c r="C279" i="61"/>
  <c r="P276" i="61"/>
  <c r="M276" i="61"/>
  <c r="L276" i="61"/>
  <c r="I276" i="61"/>
  <c r="K276" i="61" s="1"/>
  <c r="C276" i="61"/>
  <c r="P273" i="61"/>
  <c r="M273" i="61"/>
  <c r="L273" i="61"/>
  <c r="I273" i="61"/>
  <c r="K273" i="61" s="1"/>
  <c r="C273" i="61"/>
  <c r="P270" i="61"/>
  <c r="M270" i="61"/>
  <c r="L270" i="61"/>
  <c r="I270" i="61"/>
  <c r="K270" i="61" s="1"/>
  <c r="C270" i="61"/>
  <c r="P267" i="61"/>
  <c r="M267" i="61"/>
  <c r="L267" i="61"/>
  <c r="K267" i="61"/>
  <c r="I267" i="61"/>
  <c r="J267" i="61" s="1"/>
  <c r="C267" i="61"/>
  <c r="P264" i="61"/>
  <c r="M264" i="61"/>
  <c r="L264" i="61"/>
  <c r="I264" i="61"/>
  <c r="K264" i="61" s="1"/>
  <c r="C264" i="61"/>
  <c r="P261" i="61"/>
  <c r="M261" i="61"/>
  <c r="L261" i="61"/>
  <c r="I261" i="61"/>
  <c r="K261" i="61" s="1"/>
  <c r="C261" i="61"/>
  <c r="P258" i="61"/>
  <c r="M258" i="61"/>
  <c r="L258" i="61"/>
  <c r="I258" i="61"/>
  <c r="K258" i="61" s="1"/>
  <c r="C258" i="61"/>
  <c r="P255" i="61"/>
  <c r="M255" i="61"/>
  <c r="L255" i="61"/>
  <c r="I255" i="61"/>
  <c r="K255" i="61" s="1"/>
  <c r="C255" i="61"/>
  <c r="P252" i="61"/>
  <c r="M252" i="61"/>
  <c r="L252" i="61"/>
  <c r="I252" i="61"/>
  <c r="K252" i="61" s="1"/>
  <c r="C252" i="61"/>
  <c r="P249" i="61"/>
  <c r="M249" i="61"/>
  <c r="L249" i="61"/>
  <c r="I249" i="61"/>
  <c r="K249" i="61" s="1"/>
  <c r="C249" i="61"/>
  <c r="P246" i="61"/>
  <c r="M246" i="61"/>
  <c r="L246" i="61"/>
  <c r="K246" i="61"/>
  <c r="I246" i="61"/>
  <c r="J246" i="61" s="1"/>
  <c r="C246" i="61"/>
  <c r="P338" i="61"/>
  <c r="M338" i="61"/>
  <c r="L338" i="61"/>
  <c r="I338" i="61"/>
  <c r="K338" i="61" s="1"/>
  <c r="C338" i="61"/>
  <c r="P220" i="61"/>
  <c r="M220" i="61"/>
  <c r="L220" i="61"/>
  <c r="I220" i="61"/>
  <c r="K220" i="61" s="1"/>
  <c r="C220" i="61"/>
  <c r="P239" i="61"/>
  <c r="M239" i="61"/>
  <c r="L239" i="61"/>
  <c r="I239" i="61"/>
  <c r="K239" i="61" s="1"/>
  <c r="C239" i="61"/>
  <c r="P351" i="61"/>
  <c r="M351" i="61"/>
  <c r="L351" i="61"/>
  <c r="K351" i="61"/>
  <c r="I351" i="61"/>
  <c r="J351" i="61" s="1"/>
  <c r="C351" i="61"/>
  <c r="P242" i="61"/>
  <c r="M242" i="61"/>
  <c r="L242" i="61"/>
  <c r="K242" i="61"/>
  <c r="I242" i="61"/>
  <c r="J242" i="61" s="1"/>
  <c r="C242" i="61"/>
  <c r="P216" i="61"/>
  <c r="M216" i="61"/>
  <c r="L216" i="61"/>
  <c r="K216" i="61"/>
  <c r="I216" i="61"/>
  <c r="J216" i="61" s="1"/>
  <c r="C216" i="61"/>
  <c r="P348" i="61"/>
  <c r="M348" i="61"/>
  <c r="L348" i="61"/>
  <c r="K348" i="61"/>
  <c r="I348" i="61"/>
  <c r="J348" i="61" s="1"/>
  <c r="C348" i="61"/>
  <c r="P236" i="61"/>
  <c r="M236" i="61"/>
  <c r="L236" i="61"/>
  <c r="K236" i="61"/>
  <c r="I236" i="61"/>
  <c r="J236" i="61" s="1"/>
  <c r="C236" i="61"/>
  <c r="P211" i="61"/>
  <c r="M211" i="61"/>
  <c r="L211" i="61"/>
  <c r="K211" i="61"/>
  <c r="I211" i="61"/>
  <c r="J211" i="61" s="1"/>
  <c r="C211" i="61"/>
  <c r="P352" i="61"/>
  <c r="M352" i="61"/>
  <c r="L352" i="61"/>
  <c r="K352" i="61"/>
  <c r="I352" i="61"/>
  <c r="J352" i="61" s="1"/>
  <c r="C352" i="61"/>
  <c r="P243" i="61"/>
  <c r="M243" i="61"/>
  <c r="L243" i="61"/>
  <c r="K243" i="61"/>
  <c r="I243" i="61"/>
  <c r="J243" i="61" s="1"/>
  <c r="C243" i="61"/>
  <c r="P343" i="61"/>
  <c r="M343" i="61"/>
  <c r="L343" i="61"/>
  <c r="K343" i="61"/>
  <c r="I343" i="61"/>
  <c r="J343" i="61" s="1"/>
  <c r="C343" i="61"/>
  <c r="P217" i="61"/>
  <c r="M217" i="61"/>
  <c r="L217" i="61"/>
  <c r="K217" i="61"/>
  <c r="I217" i="61"/>
  <c r="J217" i="61" s="1"/>
  <c r="C217" i="61"/>
  <c r="P392" i="61"/>
  <c r="M392" i="61"/>
  <c r="L392" i="61"/>
  <c r="K392" i="61"/>
  <c r="I392" i="61"/>
  <c r="J392" i="61" s="1"/>
  <c r="C392" i="61"/>
  <c r="P389" i="61"/>
  <c r="M389" i="61"/>
  <c r="L389" i="61"/>
  <c r="K389" i="61"/>
  <c r="I389" i="61"/>
  <c r="J389" i="61" s="1"/>
  <c r="C389" i="61"/>
  <c r="P386" i="61"/>
  <c r="M386" i="61"/>
  <c r="L386" i="61"/>
  <c r="K386" i="61"/>
  <c r="I386" i="61"/>
  <c r="J386" i="61" s="1"/>
  <c r="C386" i="61"/>
  <c r="P383" i="61"/>
  <c r="M383" i="61"/>
  <c r="L383" i="61"/>
  <c r="K383" i="61"/>
  <c r="I383" i="61"/>
  <c r="J383" i="61" s="1"/>
  <c r="C383" i="61"/>
  <c r="P379" i="61"/>
  <c r="M379" i="61"/>
  <c r="L379" i="61"/>
  <c r="K379" i="61"/>
  <c r="I379" i="61"/>
  <c r="J379" i="61" s="1"/>
  <c r="C379" i="61"/>
  <c r="P575" i="61"/>
  <c r="M575" i="61"/>
  <c r="L575" i="61"/>
  <c r="K575" i="61"/>
  <c r="I575" i="61"/>
  <c r="J575" i="61" s="1"/>
  <c r="C575" i="61"/>
  <c r="P574" i="61"/>
  <c r="M574" i="61"/>
  <c r="L574" i="61"/>
  <c r="K574" i="61"/>
  <c r="I574" i="61"/>
  <c r="J574" i="61" s="1"/>
  <c r="C574" i="61"/>
  <c r="P601" i="61"/>
  <c r="M601" i="61"/>
  <c r="L601" i="61"/>
  <c r="K601" i="61"/>
  <c r="I601" i="61"/>
  <c r="J601" i="61" s="1"/>
  <c r="C601" i="61"/>
  <c r="P600" i="61"/>
  <c r="M600" i="61"/>
  <c r="L600" i="61"/>
  <c r="K600" i="61"/>
  <c r="I600" i="61"/>
  <c r="J600" i="61" s="1"/>
  <c r="C600" i="61"/>
  <c r="P598" i="61"/>
  <c r="M598" i="61"/>
  <c r="L598" i="61"/>
  <c r="I598" i="61"/>
  <c r="K598" i="61" s="1"/>
  <c r="C598" i="61"/>
  <c r="P582" i="61"/>
  <c r="M582" i="61"/>
  <c r="L582" i="61"/>
  <c r="I582" i="61"/>
  <c r="K582" i="61" s="1"/>
  <c r="C582" i="61"/>
  <c r="P597" i="61"/>
  <c r="M597" i="61"/>
  <c r="L597" i="61"/>
  <c r="K597" i="61"/>
  <c r="I597" i="61"/>
  <c r="J598" i="61" s="1"/>
  <c r="C597" i="61"/>
  <c r="P596" i="61"/>
  <c r="M596" i="61"/>
  <c r="L596" i="61"/>
  <c r="K596" i="61"/>
  <c r="I596" i="61"/>
  <c r="J596" i="61" s="1"/>
  <c r="C596" i="61"/>
  <c r="P584" i="61"/>
  <c r="M584" i="61"/>
  <c r="L584" i="61"/>
  <c r="I584" i="61"/>
  <c r="K584" i="61" s="1"/>
  <c r="C584" i="61"/>
  <c r="P583" i="61"/>
  <c r="M583" i="61"/>
  <c r="L583" i="61"/>
  <c r="I583" i="61"/>
  <c r="K583" i="61" s="1"/>
  <c r="C583" i="61"/>
  <c r="P581" i="61"/>
  <c r="M581" i="61"/>
  <c r="L581" i="61"/>
  <c r="I581" i="61"/>
  <c r="K581" i="61" s="1"/>
  <c r="C581" i="61"/>
  <c r="P580" i="61"/>
  <c r="M580" i="61"/>
  <c r="L580" i="61"/>
  <c r="I580" i="61"/>
  <c r="K580" i="61" s="1"/>
  <c r="C580" i="61"/>
  <c r="P577" i="61"/>
  <c r="M577" i="61"/>
  <c r="L577" i="61"/>
  <c r="K577" i="61"/>
  <c r="I577" i="61"/>
  <c r="J577" i="61" s="1"/>
  <c r="C577" i="61"/>
  <c r="P576" i="61"/>
  <c r="M576" i="61"/>
  <c r="L576" i="61"/>
  <c r="I576" i="61"/>
  <c r="K576" i="61" s="1"/>
  <c r="C576" i="61"/>
  <c r="P594" i="61"/>
  <c r="M594" i="61"/>
  <c r="L594" i="61"/>
  <c r="I594" i="61"/>
  <c r="K594" i="61" s="1"/>
  <c r="C594" i="61"/>
  <c r="P595" i="61"/>
  <c r="M595" i="61"/>
  <c r="L595" i="61"/>
  <c r="I595" i="61"/>
  <c r="K595" i="61" s="1"/>
  <c r="C595" i="61"/>
  <c r="P599" i="61"/>
  <c r="M599" i="61"/>
  <c r="L599" i="61"/>
  <c r="K599" i="61"/>
  <c r="I599" i="61"/>
  <c r="J599" i="61" s="1"/>
  <c r="C599" i="61"/>
  <c r="P593" i="61"/>
  <c r="M593" i="61"/>
  <c r="L593" i="61"/>
  <c r="K593" i="61"/>
  <c r="I593" i="61"/>
  <c r="J593" i="61" s="1"/>
  <c r="C593" i="61"/>
  <c r="P592" i="61"/>
  <c r="M592" i="61"/>
  <c r="L592" i="61"/>
  <c r="K592" i="61"/>
  <c r="I592" i="61"/>
  <c r="J592" i="61" s="1"/>
  <c r="C592" i="61"/>
  <c r="P591" i="61"/>
  <c r="M591" i="61"/>
  <c r="L591" i="61"/>
  <c r="K591" i="61"/>
  <c r="I591" i="61"/>
  <c r="J591" i="61" s="1"/>
  <c r="C591" i="61"/>
  <c r="P590" i="61"/>
  <c r="M590" i="61"/>
  <c r="L590" i="61"/>
  <c r="K590" i="61"/>
  <c r="I590" i="61"/>
  <c r="J590" i="61" s="1"/>
  <c r="C590" i="61"/>
  <c r="P589" i="61"/>
  <c r="M589" i="61"/>
  <c r="L589" i="61"/>
  <c r="K589" i="61"/>
  <c r="I589" i="61"/>
  <c r="J589" i="61" s="1"/>
  <c r="C589" i="61"/>
  <c r="P588" i="61"/>
  <c r="M588" i="61"/>
  <c r="L588" i="61"/>
  <c r="K588" i="61"/>
  <c r="I588" i="61"/>
  <c r="J588" i="61" s="1"/>
  <c r="C588" i="61"/>
  <c r="P587" i="61"/>
  <c r="M587" i="61"/>
  <c r="L587" i="61"/>
  <c r="K587" i="61"/>
  <c r="I587" i="61"/>
  <c r="J587" i="61" s="1"/>
  <c r="C587" i="61"/>
  <c r="P586" i="61"/>
  <c r="M586" i="61"/>
  <c r="L586" i="61"/>
  <c r="K586" i="61"/>
  <c r="I586" i="61"/>
  <c r="J586" i="61" s="1"/>
  <c r="C586" i="61"/>
  <c r="P579" i="61"/>
  <c r="M579" i="61"/>
  <c r="L579" i="61"/>
  <c r="I579" i="61"/>
  <c r="K579" i="61" s="1"/>
  <c r="C579" i="61"/>
  <c r="P578" i="61"/>
  <c r="M578" i="61"/>
  <c r="L578" i="61"/>
  <c r="I578" i="61"/>
  <c r="K578" i="61" s="1"/>
  <c r="C578" i="61"/>
  <c r="P585" i="61"/>
  <c r="M585" i="61"/>
  <c r="L585" i="61"/>
  <c r="K585" i="61"/>
  <c r="I585" i="61"/>
  <c r="J585" i="61" s="1"/>
  <c r="C585" i="61"/>
  <c r="P646" i="61"/>
  <c r="M646" i="61"/>
  <c r="L646" i="61"/>
  <c r="K646" i="61"/>
  <c r="I646" i="61"/>
  <c r="J646" i="61" s="1"/>
  <c r="C646" i="61"/>
  <c r="P567" i="61"/>
  <c r="M567" i="61"/>
  <c r="L567" i="61"/>
  <c r="I567" i="61"/>
  <c r="K567" i="61" s="1"/>
  <c r="C567" i="61"/>
  <c r="P568" i="61"/>
  <c r="M568" i="61"/>
  <c r="L568" i="61"/>
  <c r="I568" i="61"/>
  <c r="K568" i="61" s="1"/>
  <c r="C568" i="61"/>
  <c r="P569" i="61"/>
  <c r="M569" i="61"/>
  <c r="L569" i="61"/>
  <c r="I569" i="61"/>
  <c r="K569" i="61" s="1"/>
  <c r="C569" i="61"/>
  <c r="P571" i="61"/>
  <c r="M571" i="61"/>
  <c r="L571" i="61"/>
  <c r="K571" i="61"/>
  <c r="I571" i="61"/>
  <c r="J571" i="61" s="1"/>
  <c r="C571" i="61"/>
  <c r="P570" i="61"/>
  <c r="M570" i="61"/>
  <c r="L570" i="61"/>
  <c r="K570" i="61"/>
  <c r="I570" i="61"/>
  <c r="J570" i="61" s="1"/>
  <c r="C570" i="61"/>
  <c r="P566" i="61"/>
  <c r="M566" i="61"/>
  <c r="L566" i="61"/>
  <c r="K566" i="61"/>
  <c r="I566" i="61"/>
  <c r="J566" i="61" s="1"/>
  <c r="C566" i="61"/>
  <c r="P565" i="61"/>
  <c r="M565" i="61"/>
  <c r="L565" i="61"/>
  <c r="K565" i="61"/>
  <c r="I565" i="61"/>
  <c r="J565" i="61" s="1"/>
  <c r="C565" i="61"/>
  <c r="P573" i="61"/>
  <c r="M573" i="61"/>
  <c r="L573" i="61"/>
  <c r="I573" i="61"/>
  <c r="K573" i="61" s="1"/>
  <c r="C573" i="61"/>
  <c r="P564" i="61"/>
  <c r="M564" i="61"/>
  <c r="L564" i="61"/>
  <c r="K564" i="61"/>
  <c r="I564" i="61"/>
  <c r="J564" i="61" s="1"/>
  <c r="C564" i="61"/>
  <c r="P572" i="61"/>
  <c r="M572" i="61"/>
  <c r="L572" i="61"/>
  <c r="I572" i="61"/>
  <c r="K572" i="61" s="1"/>
  <c r="C572" i="61"/>
  <c r="P550" i="61"/>
  <c r="M550" i="61"/>
  <c r="L550" i="61"/>
  <c r="K550" i="61"/>
  <c r="I550" i="61"/>
  <c r="J550" i="61" s="1"/>
  <c r="C550" i="61"/>
  <c r="P548" i="61"/>
  <c r="M548" i="61"/>
  <c r="L548" i="61"/>
  <c r="K548" i="61"/>
  <c r="I548" i="61"/>
  <c r="J548" i="61" s="1"/>
  <c r="C548" i="61"/>
  <c r="P558" i="61"/>
  <c r="M558" i="61"/>
  <c r="L558" i="61"/>
  <c r="K558" i="61"/>
  <c r="I558" i="61"/>
  <c r="J558" i="61" s="1"/>
  <c r="C558" i="61"/>
  <c r="P547" i="61"/>
  <c r="M547" i="61"/>
  <c r="L547" i="61"/>
  <c r="I547" i="61"/>
  <c r="K547" i="61" s="1"/>
  <c r="C547" i="61"/>
  <c r="P560" i="61"/>
  <c r="M560" i="61"/>
  <c r="L560" i="61"/>
  <c r="K560" i="61"/>
  <c r="I560" i="61"/>
  <c r="J560" i="61" s="1"/>
  <c r="C560" i="61"/>
  <c r="P559" i="61"/>
  <c r="M559" i="61"/>
  <c r="L559" i="61"/>
  <c r="K559" i="61"/>
  <c r="I559" i="61"/>
  <c r="J559" i="61" s="1"/>
  <c r="C559" i="61"/>
  <c r="P554" i="61"/>
  <c r="M554" i="61"/>
  <c r="L554" i="61"/>
  <c r="K554" i="61"/>
  <c r="I554" i="61"/>
  <c r="J554" i="61" s="1"/>
  <c r="C554" i="61"/>
  <c r="P546" i="61"/>
  <c r="M546" i="61"/>
  <c r="L546" i="61"/>
  <c r="K546" i="61"/>
  <c r="I546" i="61"/>
  <c r="J546" i="61" s="1"/>
  <c r="C546" i="61"/>
  <c r="P545" i="61"/>
  <c r="M545" i="61"/>
  <c r="L545" i="61"/>
  <c r="K545" i="61"/>
  <c r="I545" i="61"/>
  <c r="J545" i="61" s="1"/>
  <c r="C545" i="61"/>
  <c r="P552" i="61"/>
  <c r="M552" i="61"/>
  <c r="L552" i="61"/>
  <c r="K552" i="61"/>
  <c r="I552" i="61"/>
  <c r="J552" i="61" s="1"/>
  <c r="C552" i="61"/>
  <c r="P562" i="61"/>
  <c r="M562" i="61"/>
  <c r="L562" i="61"/>
  <c r="K562" i="61"/>
  <c r="I562" i="61"/>
  <c r="J562" i="61" s="1"/>
  <c r="C562" i="61"/>
  <c r="P553" i="61"/>
  <c r="M553" i="61"/>
  <c r="L553" i="61"/>
  <c r="K553" i="61"/>
  <c r="I553" i="61"/>
  <c r="J553" i="61" s="1"/>
  <c r="C553" i="61"/>
  <c r="P555" i="61"/>
  <c r="M555" i="61"/>
  <c r="L555" i="61"/>
  <c r="K555" i="61"/>
  <c r="I555" i="61"/>
  <c r="J555" i="61" s="1"/>
  <c r="C555" i="61"/>
  <c r="P561" i="61"/>
  <c r="M561" i="61"/>
  <c r="L561" i="61"/>
  <c r="K561" i="61"/>
  <c r="I561" i="61"/>
  <c r="J561" i="61" s="1"/>
  <c r="C561" i="61"/>
  <c r="P549" i="61"/>
  <c r="M549" i="61"/>
  <c r="L549" i="61"/>
  <c r="K549" i="61"/>
  <c r="I549" i="61"/>
  <c r="J549" i="61" s="1"/>
  <c r="C549" i="61"/>
  <c r="P551" i="61"/>
  <c r="M551" i="61"/>
  <c r="L551" i="61"/>
  <c r="K551" i="61"/>
  <c r="I551" i="61"/>
  <c r="J551" i="61" s="1"/>
  <c r="C551" i="61"/>
  <c r="P556" i="61"/>
  <c r="M556" i="61"/>
  <c r="L556" i="61"/>
  <c r="K556" i="61"/>
  <c r="I556" i="61"/>
  <c r="J556" i="61" s="1"/>
  <c r="C556" i="61"/>
  <c r="P557" i="61"/>
  <c r="M557" i="61"/>
  <c r="L557" i="61"/>
  <c r="K557" i="61"/>
  <c r="I557" i="61"/>
  <c r="J557" i="61" s="1"/>
  <c r="C557" i="61"/>
  <c r="P380" i="61"/>
  <c r="M380" i="61"/>
  <c r="L380" i="61"/>
  <c r="K380" i="61"/>
  <c r="I380" i="61"/>
  <c r="J380" i="61" s="1"/>
  <c r="C380" i="61"/>
  <c r="P171" i="61"/>
  <c r="M171" i="61"/>
  <c r="L171" i="61"/>
  <c r="K171" i="61"/>
  <c r="I171" i="61"/>
  <c r="J171" i="61" s="1"/>
  <c r="C171" i="61"/>
  <c r="P169" i="61"/>
  <c r="M169" i="61"/>
  <c r="L169" i="61"/>
  <c r="K169" i="61"/>
  <c r="I169" i="61"/>
  <c r="J169" i="61" s="1"/>
  <c r="C169" i="61"/>
  <c r="P170" i="61"/>
  <c r="M170" i="61"/>
  <c r="L170" i="61"/>
  <c r="K170" i="61"/>
  <c r="I170" i="61"/>
  <c r="J170" i="61" s="1"/>
  <c r="C170" i="61"/>
  <c r="P168" i="61"/>
  <c r="M168" i="61"/>
  <c r="L168" i="61"/>
  <c r="K168" i="61"/>
  <c r="I168" i="61"/>
  <c r="J168" i="61" s="1"/>
  <c r="C168" i="61"/>
  <c r="P544" i="61"/>
  <c r="M544" i="61"/>
  <c r="L544" i="61"/>
  <c r="I544" i="61"/>
  <c r="K544" i="61" s="1"/>
  <c r="C544" i="61"/>
  <c r="P542" i="61"/>
  <c r="M542" i="61"/>
  <c r="L542" i="61"/>
  <c r="I542" i="61"/>
  <c r="K542" i="61" s="1"/>
  <c r="C542" i="61"/>
  <c r="P534" i="61"/>
  <c r="M534" i="61"/>
  <c r="L534" i="61"/>
  <c r="I534" i="61"/>
  <c r="K534" i="61" s="1"/>
  <c r="C534" i="61"/>
  <c r="P538" i="61"/>
  <c r="M538" i="61"/>
  <c r="L538" i="61"/>
  <c r="K538" i="61"/>
  <c r="I538" i="61"/>
  <c r="J538" i="61" s="1"/>
  <c r="C538" i="61"/>
  <c r="P530" i="61"/>
  <c r="M530" i="61"/>
  <c r="L530" i="61"/>
  <c r="K530" i="61"/>
  <c r="I530" i="61"/>
  <c r="J530" i="61" s="1"/>
  <c r="C530" i="61"/>
  <c r="P543" i="61"/>
  <c r="M543" i="61"/>
  <c r="L543" i="61"/>
  <c r="I543" i="61"/>
  <c r="K543" i="61" s="1"/>
  <c r="C543" i="61"/>
  <c r="P541" i="61"/>
  <c r="M541" i="61"/>
  <c r="L541" i="61"/>
  <c r="I541" i="61"/>
  <c r="K541" i="61" s="1"/>
  <c r="C541" i="61"/>
  <c r="P540" i="61"/>
  <c r="M540" i="61"/>
  <c r="L540" i="61"/>
  <c r="I540" i="61"/>
  <c r="K540" i="61" s="1"/>
  <c r="C540" i="61"/>
  <c r="P536" i="61"/>
  <c r="M536" i="61"/>
  <c r="L536" i="61"/>
  <c r="I536" i="61"/>
  <c r="K536" i="61" s="1"/>
  <c r="C536" i="61"/>
  <c r="P531" i="61"/>
  <c r="M531" i="61"/>
  <c r="L531" i="61"/>
  <c r="I531" i="61"/>
  <c r="K531" i="61" s="1"/>
  <c r="C531" i="61"/>
  <c r="P533" i="61"/>
  <c r="M533" i="61"/>
  <c r="L533" i="61"/>
  <c r="I533" i="61"/>
  <c r="K533" i="61" s="1"/>
  <c r="C533" i="61"/>
  <c r="P537" i="61"/>
  <c r="M537" i="61"/>
  <c r="L537" i="61"/>
  <c r="K537" i="61"/>
  <c r="I537" i="61"/>
  <c r="J543" i="61" s="1"/>
  <c r="C537" i="61"/>
  <c r="P529" i="61"/>
  <c r="M529" i="61"/>
  <c r="L529" i="61"/>
  <c r="K529" i="61"/>
  <c r="I529" i="61"/>
  <c r="J529" i="61" s="1"/>
  <c r="C529" i="61"/>
  <c r="P522" i="61"/>
  <c r="M522" i="61"/>
  <c r="L522" i="61"/>
  <c r="K522" i="61"/>
  <c r="I522" i="61"/>
  <c r="J522" i="61" s="1"/>
  <c r="C522" i="61"/>
  <c r="P519" i="61"/>
  <c r="M519" i="61"/>
  <c r="L519" i="61"/>
  <c r="K519" i="61"/>
  <c r="I519" i="61"/>
  <c r="J519" i="61" s="1"/>
  <c r="C519" i="61"/>
  <c r="P521" i="61"/>
  <c r="M521" i="61"/>
  <c r="L521" i="61"/>
  <c r="K521" i="61"/>
  <c r="I521" i="61"/>
  <c r="J521" i="61" s="1"/>
  <c r="C521" i="61"/>
  <c r="P517" i="61"/>
  <c r="M517" i="61"/>
  <c r="L517" i="61"/>
  <c r="K517" i="61"/>
  <c r="I517" i="61"/>
  <c r="J517" i="61" s="1"/>
  <c r="C517" i="61"/>
  <c r="P520" i="61"/>
  <c r="M520" i="61"/>
  <c r="L520" i="61"/>
  <c r="K520" i="61"/>
  <c r="I520" i="61"/>
  <c r="J520" i="61" s="1"/>
  <c r="C520" i="61"/>
  <c r="P518" i="61"/>
  <c r="M518" i="61"/>
  <c r="L518" i="61"/>
  <c r="K518" i="61"/>
  <c r="I518" i="61"/>
  <c r="J518" i="61" s="1"/>
  <c r="C518" i="61"/>
  <c r="P528" i="61"/>
  <c r="M528" i="61"/>
  <c r="L528" i="61"/>
  <c r="K528" i="61"/>
  <c r="I528" i="61"/>
  <c r="J528" i="61" s="1"/>
  <c r="C528" i="61"/>
  <c r="P527" i="61"/>
  <c r="M527" i="61"/>
  <c r="L527" i="61"/>
  <c r="K527" i="61"/>
  <c r="I527" i="61"/>
  <c r="J527" i="61" s="1"/>
  <c r="C527" i="61"/>
  <c r="P526" i="61"/>
  <c r="M526" i="61"/>
  <c r="L526" i="61"/>
  <c r="K526" i="61"/>
  <c r="I526" i="61"/>
  <c r="J526" i="61" s="1"/>
  <c r="C526" i="61"/>
  <c r="P525" i="61"/>
  <c r="M525" i="61"/>
  <c r="L525" i="61"/>
  <c r="K525" i="61"/>
  <c r="I525" i="61"/>
  <c r="J525" i="61" s="1"/>
  <c r="C525" i="61"/>
  <c r="P524" i="61"/>
  <c r="M524" i="61"/>
  <c r="L524" i="61"/>
  <c r="K524" i="61"/>
  <c r="I524" i="61"/>
  <c r="J524" i="61" s="1"/>
  <c r="C524" i="61"/>
  <c r="P523" i="61"/>
  <c r="M523" i="61"/>
  <c r="L523" i="61"/>
  <c r="K523" i="61"/>
  <c r="I523" i="61"/>
  <c r="J523" i="61" s="1"/>
  <c r="C523" i="61"/>
  <c r="P491" i="61"/>
  <c r="M491" i="61"/>
  <c r="L491" i="61"/>
  <c r="K491" i="61"/>
  <c r="I491" i="61"/>
  <c r="J491" i="61" s="1"/>
  <c r="C491" i="61"/>
  <c r="P487" i="61"/>
  <c r="M487" i="61"/>
  <c r="L487" i="61"/>
  <c r="K487" i="61"/>
  <c r="I487" i="61"/>
  <c r="J487" i="61" s="1"/>
  <c r="C487" i="61"/>
  <c r="P203" i="61"/>
  <c r="M203" i="61"/>
  <c r="L203" i="61"/>
  <c r="K203" i="61"/>
  <c r="I203" i="61"/>
  <c r="J203" i="61" s="1"/>
  <c r="C203" i="61"/>
  <c r="P485" i="61"/>
  <c r="M485" i="61"/>
  <c r="L485" i="61"/>
  <c r="K485" i="61"/>
  <c r="I485" i="61"/>
  <c r="J485" i="61" s="1"/>
  <c r="C485" i="61"/>
  <c r="P483" i="61"/>
  <c r="M483" i="61"/>
  <c r="L483" i="61"/>
  <c r="K483" i="61"/>
  <c r="I483" i="61"/>
  <c r="J483" i="61" s="1"/>
  <c r="C483" i="61"/>
  <c r="P481" i="61"/>
  <c r="M481" i="61"/>
  <c r="L481" i="61"/>
  <c r="K481" i="61"/>
  <c r="I481" i="61"/>
  <c r="J481" i="61" s="1"/>
  <c r="C481" i="61"/>
  <c r="P479" i="61"/>
  <c r="M479" i="61"/>
  <c r="L479" i="61"/>
  <c r="K479" i="61"/>
  <c r="I479" i="61"/>
  <c r="J479" i="61" s="1"/>
  <c r="C479" i="61"/>
  <c r="P490" i="61"/>
  <c r="M490" i="61"/>
  <c r="L490" i="61"/>
  <c r="K490" i="61"/>
  <c r="I490" i="61"/>
  <c r="J490" i="61" s="1"/>
  <c r="C490" i="61"/>
  <c r="P477" i="61"/>
  <c r="M477" i="61"/>
  <c r="L477" i="61"/>
  <c r="K477" i="61"/>
  <c r="I477" i="61"/>
  <c r="J477" i="61" s="1"/>
  <c r="C477" i="61"/>
  <c r="P428" i="61"/>
  <c r="M428" i="61"/>
  <c r="L428" i="61"/>
  <c r="K428" i="61"/>
  <c r="I428" i="61"/>
  <c r="J428" i="61" s="1"/>
  <c r="C428" i="61"/>
  <c r="P467" i="61"/>
  <c r="M467" i="61"/>
  <c r="L467" i="61"/>
  <c r="K467" i="61"/>
  <c r="I467" i="61"/>
  <c r="J467" i="61" s="1"/>
  <c r="C467" i="61"/>
  <c r="P475" i="61"/>
  <c r="M475" i="61"/>
  <c r="L475" i="61"/>
  <c r="K475" i="61"/>
  <c r="I475" i="61"/>
  <c r="J475" i="61" s="1"/>
  <c r="C475" i="61"/>
  <c r="P423" i="61"/>
  <c r="M423" i="61"/>
  <c r="L423" i="61"/>
  <c r="K423" i="61"/>
  <c r="I423" i="61"/>
  <c r="J423" i="61" s="1"/>
  <c r="C423" i="61"/>
  <c r="P472" i="61"/>
  <c r="M472" i="61"/>
  <c r="L472" i="61"/>
  <c r="K472" i="61"/>
  <c r="I472" i="61"/>
  <c r="J472" i="61" s="1"/>
  <c r="C472" i="61"/>
  <c r="P427" i="61"/>
  <c r="M427" i="61"/>
  <c r="L427" i="61"/>
  <c r="K427" i="61"/>
  <c r="I427" i="61"/>
  <c r="J427" i="61" s="1"/>
  <c r="C427" i="61"/>
  <c r="P470" i="61"/>
  <c r="M470" i="61"/>
  <c r="L470" i="61"/>
  <c r="K470" i="61"/>
  <c r="I470" i="61"/>
  <c r="J470" i="61" s="1"/>
  <c r="C470" i="61"/>
  <c r="P465" i="61"/>
  <c r="M465" i="61"/>
  <c r="L465" i="61"/>
  <c r="I465" i="61"/>
  <c r="K465" i="61" s="1"/>
  <c r="C465" i="61"/>
  <c r="P463" i="61"/>
  <c r="M463" i="61"/>
  <c r="L463" i="61"/>
  <c r="I463" i="61"/>
  <c r="K463" i="61" s="1"/>
  <c r="C463" i="61"/>
  <c r="P461" i="61"/>
  <c r="M461" i="61"/>
  <c r="L461" i="61"/>
  <c r="I461" i="61"/>
  <c r="K461" i="61" s="1"/>
  <c r="C461" i="61"/>
  <c r="P459" i="61"/>
  <c r="M459" i="61"/>
  <c r="L459" i="61"/>
  <c r="I459" i="61"/>
  <c r="K459" i="61" s="1"/>
  <c r="C459" i="61"/>
  <c r="P457" i="61"/>
  <c r="M457" i="61"/>
  <c r="L457" i="61"/>
  <c r="I457" i="61"/>
  <c r="K457" i="61" s="1"/>
  <c r="C457" i="61"/>
  <c r="P455" i="61"/>
  <c r="M455" i="61"/>
  <c r="L455" i="61"/>
  <c r="I455" i="61"/>
  <c r="K455" i="61" s="1"/>
  <c r="C455" i="61"/>
  <c r="P453" i="61"/>
  <c r="M453" i="61"/>
  <c r="L453" i="61"/>
  <c r="I453" i="61"/>
  <c r="K453" i="61" s="1"/>
  <c r="C453" i="61"/>
  <c r="P451" i="61"/>
  <c r="M451" i="61"/>
  <c r="L451" i="61"/>
  <c r="I451" i="61"/>
  <c r="K451" i="61" s="1"/>
  <c r="C451" i="61"/>
  <c r="P449" i="61"/>
  <c r="M449" i="61"/>
  <c r="L449" i="61"/>
  <c r="I449" i="61"/>
  <c r="K449" i="61" s="1"/>
  <c r="C449" i="61"/>
  <c r="P447" i="61"/>
  <c r="M447" i="61"/>
  <c r="L447" i="61"/>
  <c r="I447" i="61"/>
  <c r="K447" i="61" s="1"/>
  <c r="C447" i="61"/>
  <c r="P445" i="61"/>
  <c r="M445" i="61"/>
  <c r="L445" i="61"/>
  <c r="K445" i="61"/>
  <c r="I445" i="61"/>
  <c r="J445" i="61" s="1"/>
  <c r="C445" i="61"/>
  <c r="P443" i="61"/>
  <c r="M443" i="61"/>
  <c r="L443" i="61"/>
  <c r="I443" i="61"/>
  <c r="K443" i="61" s="1"/>
  <c r="C443" i="61"/>
  <c r="P441" i="61"/>
  <c r="M441" i="61"/>
  <c r="L441" i="61"/>
  <c r="I441" i="61"/>
  <c r="K441" i="61" s="1"/>
  <c r="C441" i="61"/>
  <c r="P439" i="61"/>
  <c r="M439" i="61"/>
  <c r="L439" i="61"/>
  <c r="I439" i="61"/>
  <c r="K439" i="61" s="1"/>
  <c r="C439" i="61"/>
  <c r="P437" i="61"/>
  <c r="M437" i="61"/>
  <c r="L437" i="61"/>
  <c r="I437" i="61"/>
  <c r="K437" i="61" s="1"/>
  <c r="C437" i="61"/>
  <c r="P435" i="61"/>
  <c r="M435" i="61"/>
  <c r="L435" i="61"/>
  <c r="I435" i="61"/>
  <c r="K435" i="61" s="1"/>
  <c r="C435" i="61"/>
  <c r="P433" i="61"/>
  <c r="M433" i="61"/>
  <c r="L433" i="61"/>
  <c r="I433" i="61"/>
  <c r="K433" i="61" s="1"/>
  <c r="C433" i="61"/>
  <c r="P431" i="61"/>
  <c r="M431" i="61"/>
  <c r="L431" i="61"/>
  <c r="K431" i="61"/>
  <c r="I431" i="61"/>
  <c r="J431" i="61" s="1"/>
  <c r="C431" i="61"/>
  <c r="P215" i="61"/>
  <c r="M215" i="61"/>
  <c r="L215" i="61"/>
  <c r="K215" i="61"/>
  <c r="I215" i="61"/>
  <c r="J215" i="61" s="1"/>
  <c r="C215" i="61"/>
  <c r="P347" i="61"/>
  <c r="M347" i="61"/>
  <c r="L347" i="61"/>
  <c r="K347" i="61"/>
  <c r="I347" i="61"/>
  <c r="J347" i="61" s="1"/>
  <c r="C347" i="61"/>
  <c r="P235" i="61"/>
  <c r="M235" i="61"/>
  <c r="L235" i="61"/>
  <c r="K235" i="61"/>
  <c r="I235" i="61"/>
  <c r="J235" i="61" s="1"/>
  <c r="C235" i="61"/>
  <c r="P342" i="61"/>
  <c r="M342" i="61"/>
  <c r="L342" i="61"/>
  <c r="K342" i="61"/>
  <c r="I342" i="61"/>
  <c r="J342" i="61" s="1"/>
  <c r="C342" i="61"/>
  <c r="P296" i="61"/>
  <c r="M296" i="61"/>
  <c r="L296" i="61"/>
  <c r="I296" i="61"/>
  <c r="K296" i="61" s="1"/>
  <c r="C296" i="61"/>
  <c r="P293" i="61"/>
  <c r="M293" i="61"/>
  <c r="L293" i="61"/>
  <c r="I293" i="61"/>
  <c r="K293" i="61" s="1"/>
  <c r="C293" i="61"/>
  <c r="P290" i="61"/>
  <c r="M290" i="61"/>
  <c r="L290" i="61"/>
  <c r="I290" i="61"/>
  <c r="K290" i="61" s="1"/>
  <c r="C290" i="61"/>
  <c r="P287" i="61"/>
  <c r="M287" i="61"/>
  <c r="L287" i="61"/>
  <c r="I287" i="61"/>
  <c r="K287" i="61" s="1"/>
  <c r="C287" i="61"/>
  <c r="P284" i="61"/>
  <c r="M284" i="61"/>
  <c r="L284" i="61"/>
  <c r="I284" i="61"/>
  <c r="K284" i="61" s="1"/>
  <c r="C284" i="61"/>
  <c r="P281" i="61"/>
  <c r="M281" i="61"/>
  <c r="L281" i="61"/>
  <c r="I281" i="61"/>
  <c r="K281" i="61" s="1"/>
  <c r="C281" i="61"/>
  <c r="P278" i="61"/>
  <c r="M278" i="61"/>
  <c r="L278" i="61"/>
  <c r="I278" i="61"/>
  <c r="K278" i="61" s="1"/>
  <c r="C278" i="61"/>
  <c r="P275" i="61"/>
  <c r="M275" i="61"/>
  <c r="L275" i="61"/>
  <c r="I275" i="61"/>
  <c r="K275" i="61" s="1"/>
  <c r="C275" i="61"/>
  <c r="P272" i="61"/>
  <c r="M272" i="61"/>
  <c r="L272" i="61"/>
  <c r="I272" i="61"/>
  <c r="K272" i="61" s="1"/>
  <c r="C272" i="61"/>
  <c r="P269" i="61"/>
  <c r="M269" i="61"/>
  <c r="L269" i="61"/>
  <c r="I269" i="61"/>
  <c r="K269" i="61" s="1"/>
  <c r="C269" i="61"/>
  <c r="P266" i="61"/>
  <c r="M266" i="61"/>
  <c r="L266" i="61"/>
  <c r="K266" i="61"/>
  <c r="I266" i="61"/>
  <c r="J266" i="61" s="1"/>
  <c r="C266" i="61"/>
  <c r="P263" i="61"/>
  <c r="M263" i="61"/>
  <c r="L263" i="61"/>
  <c r="I263" i="61"/>
  <c r="K263" i="61" s="1"/>
  <c r="C263" i="61"/>
  <c r="P260" i="61"/>
  <c r="M260" i="61"/>
  <c r="L260" i="61"/>
  <c r="I260" i="61"/>
  <c r="K260" i="61" s="1"/>
  <c r="C260" i="61"/>
  <c r="P257" i="61"/>
  <c r="M257" i="61"/>
  <c r="L257" i="61"/>
  <c r="I257" i="61"/>
  <c r="K257" i="61" s="1"/>
  <c r="C257" i="61"/>
  <c r="P254" i="61"/>
  <c r="M254" i="61"/>
  <c r="L254" i="61"/>
  <c r="I254" i="61"/>
  <c r="K254" i="61" s="1"/>
  <c r="C254" i="61"/>
  <c r="P251" i="61"/>
  <c r="M251" i="61"/>
  <c r="L251" i="61"/>
  <c r="I251" i="61"/>
  <c r="K251" i="61" s="1"/>
  <c r="C251" i="61"/>
  <c r="P248" i="61"/>
  <c r="M248" i="61"/>
  <c r="L248" i="61"/>
  <c r="I248" i="61"/>
  <c r="K248" i="61" s="1"/>
  <c r="C248" i="61"/>
  <c r="P245" i="61"/>
  <c r="M245" i="61"/>
  <c r="L245" i="61"/>
  <c r="K245" i="61"/>
  <c r="I245" i="61"/>
  <c r="J245" i="61" s="1"/>
  <c r="C245" i="61"/>
  <c r="P337" i="61"/>
  <c r="M337" i="61"/>
  <c r="L337" i="61"/>
  <c r="I337" i="61"/>
  <c r="K337" i="61" s="1"/>
  <c r="C337" i="61"/>
  <c r="P219" i="61"/>
  <c r="M219" i="61"/>
  <c r="L219" i="61"/>
  <c r="I219" i="61"/>
  <c r="K219" i="61" s="1"/>
  <c r="C219" i="61"/>
  <c r="P238" i="61"/>
  <c r="M238" i="61"/>
  <c r="L238" i="61"/>
  <c r="I238" i="61"/>
  <c r="K238" i="61" s="1"/>
  <c r="C238" i="61"/>
  <c r="P350" i="61"/>
  <c r="M350" i="61"/>
  <c r="L350" i="61"/>
  <c r="K350" i="61"/>
  <c r="I350" i="61"/>
  <c r="J350" i="61" s="1"/>
  <c r="C350" i="61"/>
  <c r="P241" i="61"/>
  <c r="M241" i="61"/>
  <c r="L241" i="61"/>
  <c r="K241" i="61"/>
  <c r="I241" i="61"/>
  <c r="J241" i="61" s="1"/>
  <c r="C241" i="61"/>
  <c r="P214" i="61"/>
  <c r="M214" i="61"/>
  <c r="L214" i="61"/>
  <c r="K214" i="61"/>
  <c r="I214" i="61"/>
  <c r="J214" i="61" s="1"/>
  <c r="C214" i="61"/>
  <c r="P346" i="61"/>
  <c r="M346" i="61"/>
  <c r="L346" i="61"/>
  <c r="K346" i="61"/>
  <c r="I346" i="61"/>
  <c r="J346" i="61" s="1"/>
  <c r="C346" i="61"/>
  <c r="P234" i="61"/>
  <c r="M234" i="61"/>
  <c r="L234" i="61"/>
  <c r="K234" i="61"/>
  <c r="I234" i="61"/>
  <c r="J234" i="61" s="1"/>
  <c r="C234" i="61"/>
  <c r="P341" i="61"/>
  <c r="M341" i="61"/>
  <c r="L341" i="61"/>
  <c r="K341" i="61"/>
  <c r="I341" i="61"/>
  <c r="J341" i="61" s="1"/>
  <c r="C341" i="61"/>
  <c r="P210" i="61"/>
  <c r="M210" i="61"/>
  <c r="L210" i="61"/>
  <c r="K210" i="61"/>
  <c r="I210" i="61"/>
  <c r="J210" i="61" s="1"/>
  <c r="C210" i="61"/>
  <c r="P391" i="61"/>
  <c r="M391" i="61"/>
  <c r="L391" i="61"/>
  <c r="K391" i="61"/>
  <c r="I391" i="61"/>
  <c r="J391" i="61" s="1"/>
  <c r="C391" i="61"/>
  <c r="P388" i="61"/>
  <c r="M388" i="61"/>
  <c r="L388" i="61"/>
  <c r="K388" i="61"/>
  <c r="I388" i="61"/>
  <c r="J388" i="61" s="1"/>
  <c r="C388" i="61"/>
  <c r="P385" i="61"/>
  <c r="M385" i="61"/>
  <c r="L385" i="61"/>
  <c r="K385" i="61"/>
  <c r="I385" i="61"/>
  <c r="J385" i="61" s="1"/>
  <c r="C385" i="61"/>
  <c r="P382" i="61"/>
  <c r="M382" i="61"/>
  <c r="L382" i="61"/>
  <c r="K382" i="61"/>
  <c r="I382" i="61"/>
  <c r="J382" i="61" s="1"/>
  <c r="C382" i="61"/>
  <c r="P378" i="61"/>
  <c r="M378" i="61"/>
  <c r="L378" i="61"/>
  <c r="K378" i="61"/>
  <c r="I378" i="61"/>
  <c r="J378" i="61" s="1"/>
  <c r="C378" i="61"/>
  <c r="P374" i="61"/>
  <c r="M374" i="61"/>
  <c r="L374" i="61"/>
  <c r="I374" i="61"/>
  <c r="K374" i="61" s="1"/>
  <c r="C374" i="61"/>
  <c r="P376" i="61"/>
  <c r="M376" i="61"/>
  <c r="L376" i="61"/>
  <c r="K376" i="61"/>
  <c r="I376" i="61"/>
  <c r="J376" i="61" s="1"/>
  <c r="C376" i="61"/>
  <c r="P373" i="61"/>
  <c r="M373" i="61"/>
  <c r="L373" i="61"/>
  <c r="J373" i="61"/>
  <c r="I373" i="61"/>
  <c r="K373" i="61" s="1"/>
  <c r="C373" i="61"/>
  <c r="P370" i="61"/>
  <c r="M370" i="61"/>
  <c r="L370" i="61"/>
  <c r="K370" i="61"/>
  <c r="I370" i="61"/>
  <c r="J370" i="61" s="1"/>
  <c r="C370" i="61"/>
  <c r="P368" i="61"/>
  <c r="M368" i="61"/>
  <c r="L368" i="61"/>
  <c r="K368" i="61"/>
  <c r="I368" i="61"/>
  <c r="J368" i="61" s="1"/>
  <c r="C368" i="61"/>
  <c r="P366" i="61"/>
  <c r="M366" i="61"/>
  <c r="L366" i="61"/>
  <c r="K366" i="61"/>
  <c r="I366" i="61"/>
  <c r="J366" i="61" s="1"/>
  <c r="C366" i="61"/>
  <c r="P364" i="61"/>
  <c r="M364" i="61"/>
  <c r="L364" i="61"/>
  <c r="K364" i="61"/>
  <c r="I364" i="61"/>
  <c r="J364" i="61" s="1"/>
  <c r="C364" i="61"/>
  <c r="P362" i="61"/>
  <c r="M362" i="61"/>
  <c r="L362" i="61"/>
  <c r="K362" i="61"/>
  <c r="I362" i="61"/>
  <c r="J362" i="61" s="1"/>
  <c r="C362" i="61"/>
  <c r="P360" i="61"/>
  <c r="M360" i="61"/>
  <c r="L360" i="61"/>
  <c r="K360" i="61"/>
  <c r="I360" i="61"/>
  <c r="J360" i="61" s="1"/>
  <c r="C360" i="61"/>
  <c r="P358" i="61"/>
  <c r="M358" i="61"/>
  <c r="L358" i="61"/>
  <c r="K358" i="61"/>
  <c r="I358" i="61"/>
  <c r="J358" i="61" s="1"/>
  <c r="C358" i="61"/>
  <c r="P356" i="61"/>
  <c r="M356" i="61"/>
  <c r="L356" i="61"/>
  <c r="K356" i="61"/>
  <c r="I356" i="61"/>
  <c r="J356" i="61" s="1"/>
  <c r="C356" i="61"/>
  <c r="P354" i="61"/>
  <c r="M354" i="61"/>
  <c r="L354" i="61"/>
  <c r="K354" i="61"/>
  <c r="I354" i="61"/>
  <c r="J354" i="61" s="1"/>
  <c r="C354" i="61"/>
  <c r="P333" i="61"/>
  <c r="M333" i="61"/>
  <c r="L333" i="61"/>
  <c r="K333" i="61"/>
  <c r="I333" i="61"/>
  <c r="J333" i="61" s="1"/>
  <c r="C333" i="61"/>
  <c r="P331" i="61"/>
  <c r="M331" i="61"/>
  <c r="L331" i="61"/>
  <c r="K331" i="61"/>
  <c r="I331" i="61"/>
  <c r="J331" i="61" s="1"/>
  <c r="C331" i="61"/>
  <c r="P329" i="61"/>
  <c r="M329" i="61"/>
  <c r="L329" i="61"/>
  <c r="K329" i="61"/>
  <c r="I329" i="61"/>
  <c r="J329" i="61" s="1"/>
  <c r="C329" i="61"/>
  <c r="P327" i="61"/>
  <c r="M327" i="61"/>
  <c r="L327" i="61"/>
  <c r="K327" i="61"/>
  <c r="I327" i="61"/>
  <c r="J327" i="61" s="1"/>
  <c r="C327" i="61"/>
  <c r="P228" i="61"/>
  <c r="M228" i="61"/>
  <c r="L228" i="61"/>
  <c r="K228" i="61"/>
  <c r="I228" i="61"/>
  <c r="J228" i="61" s="1"/>
  <c r="C228" i="61"/>
  <c r="P231" i="61"/>
  <c r="M231" i="61"/>
  <c r="L231" i="61"/>
  <c r="K231" i="61"/>
  <c r="I231" i="61"/>
  <c r="J231" i="61" s="1"/>
  <c r="C231" i="61"/>
  <c r="P325" i="61"/>
  <c r="M325" i="61"/>
  <c r="L325" i="61"/>
  <c r="K325" i="61"/>
  <c r="I325" i="61"/>
  <c r="J325" i="61" s="1"/>
  <c r="C325" i="61"/>
  <c r="P323" i="61"/>
  <c r="M323" i="61"/>
  <c r="L323" i="61"/>
  <c r="K323" i="61"/>
  <c r="I323" i="61"/>
  <c r="J323" i="61" s="1"/>
  <c r="C323" i="61"/>
  <c r="P226" i="61"/>
  <c r="M226" i="61"/>
  <c r="L226" i="61"/>
  <c r="K226" i="61"/>
  <c r="I226" i="61"/>
  <c r="J226" i="61" s="1"/>
  <c r="C226" i="61"/>
  <c r="P223" i="61"/>
  <c r="M223" i="61"/>
  <c r="L223" i="61"/>
  <c r="K223" i="61"/>
  <c r="I223" i="61"/>
  <c r="J223" i="61" s="1"/>
  <c r="C223" i="61"/>
  <c r="P321" i="61"/>
  <c r="M321" i="61"/>
  <c r="L321" i="61"/>
  <c r="I321" i="61"/>
  <c r="K321" i="61" s="1"/>
  <c r="C321" i="61"/>
  <c r="P319" i="61"/>
  <c r="M319" i="61"/>
  <c r="L319" i="61"/>
  <c r="I319" i="61"/>
  <c r="K319" i="61" s="1"/>
  <c r="C319" i="61"/>
  <c r="P317" i="61"/>
  <c r="M317" i="61"/>
  <c r="L317" i="61"/>
  <c r="I317" i="61"/>
  <c r="K317" i="61" s="1"/>
  <c r="C317" i="61"/>
  <c r="P315" i="61"/>
  <c r="M315" i="61"/>
  <c r="L315" i="61"/>
  <c r="K315" i="61"/>
  <c r="I315" i="61"/>
  <c r="J315" i="61" s="1"/>
  <c r="C315" i="61"/>
  <c r="P209" i="61"/>
  <c r="M209" i="61"/>
  <c r="L209" i="61"/>
  <c r="K209" i="61"/>
  <c r="I209" i="61"/>
  <c r="J209" i="61" s="1"/>
  <c r="C209" i="61"/>
  <c r="P313" i="61"/>
  <c r="M313" i="61"/>
  <c r="L313" i="61"/>
  <c r="K313" i="61"/>
  <c r="I313" i="61"/>
  <c r="J313" i="61" s="1"/>
  <c r="C313" i="61"/>
  <c r="P311" i="61"/>
  <c r="M311" i="61"/>
  <c r="L311" i="61"/>
  <c r="I311" i="61"/>
  <c r="K311" i="61" s="1"/>
  <c r="C311" i="61"/>
  <c r="P309" i="61"/>
  <c r="M309" i="61"/>
  <c r="L309" i="61"/>
  <c r="I309" i="61"/>
  <c r="K309" i="61" s="1"/>
  <c r="C309" i="61"/>
  <c r="P307" i="61"/>
  <c r="M307" i="61"/>
  <c r="L307" i="61"/>
  <c r="K307" i="61"/>
  <c r="I307" i="61"/>
  <c r="J307" i="61" s="1"/>
  <c r="C307" i="61"/>
  <c r="P305" i="61"/>
  <c r="M305" i="61"/>
  <c r="L305" i="61"/>
  <c r="I305" i="61"/>
  <c r="K305" i="61" s="1"/>
  <c r="C305" i="61"/>
  <c r="P303" i="61"/>
  <c r="M303" i="61"/>
  <c r="L303" i="61"/>
  <c r="K303" i="61"/>
  <c r="I303" i="61"/>
  <c r="J303" i="61" s="1"/>
  <c r="C303" i="61"/>
  <c r="P301" i="61"/>
  <c r="M301" i="61"/>
  <c r="L301" i="61"/>
  <c r="I301" i="61"/>
  <c r="K301" i="61" s="1"/>
  <c r="C301" i="61"/>
  <c r="P299" i="61"/>
  <c r="M299" i="61"/>
  <c r="L299" i="61"/>
  <c r="K299" i="61"/>
  <c r="I299" i="61"/>
  <c r="J299" i="61" s="1"/>
  <c r="C299" i="61"/>
  <c r="P208" i="61"/>
  <c r="M208" i="61"/>
  <c r="L208" i="61"/>
  <c r="K208" i="61"/>
  <c r="I208" i="61"/>
  <c r="J208" i="61" s="1"/>
  <c r="C208" i="61"/>
  <c r="P198" i="61"/>
  <c r="M198" i="61"/>
  <c r="L198" i="61"/>
  <c r="K198" i="61"/>
  <c r="I198" i="61"/>
  <c r="J198" i="61" s="1"/>
  <c r="C198" i="61"/>
  <c r="P196" i="61"/>
  <c r="M196" i="61"/>
  <c r="L196" i="61"/>
  <c r="K196" i="61"/>
  <c r="I196" i="61"/>
  <c r="J196" i="61" s="1"/>
  <c r="C196" i="61"/>
  <c r="P194" i="61"/>
  <c r="M194" i="61"/>
  <c r="L194" i="61"/>
  <c r="K194" i="61"/>
  <c r="I194" i="61"/>
  <c r="J194" i="61" s="1"/>
  <c r="C194" i="61"/>
  <c r="P67" i="61"/>
  <c r="M67" i="61"/>
  <c r="L67" i="61"/>
  <c r="I67" i="61"/>
  <c r="K67" i="61" s="1"/>
  <c r="C67" i="61"/>
  <c r="P9" i="61"/>
  <c r="M9" i="61"/>
  <c r="L9" i="61"/>
  <c r="I9" i="61"/>
  <c r="K9" i="61" s="1"/>
  <c r="C9" i="61"/>
  <c r="P26" i="61"/>
  <c r="M26" i="61"/>
  <c r="L26" i="61"/>
  <c r="I26" i="61"/>
  <c r="K26" i="61" s="1"/>
  <c r="C26" i="61"/>
  <c r="P68" i="61"/>
  <c r="M68" i="61"/>
  <c r="L68" i="61"/>
  <c r="K68" i="61"/>
  <c r="I68" i="61"/>
  <c r="J68" i="61" s="1"/>
  <c r="C68" i="61"/>
  <c r="P66" i="61"/>
  <c r="M66" i="61"/>
  <c r="L66" i="61"/>
  <c r="I66" i="61"/>
  <c r="K66" i="61" s="1"/>
  <c r="C66" i="61"/>
  <c r="P64" i="61"/>
  <c r="M64" i="61"/>
  <c r="L64" i="61"/>
  <c r="I64" i="61"/>
  <c r="K64" i="61" s="1"/>
  <c r="C64" i="61"/>
  <c r="P62" i="61"/>
  <c r="M62" i="61"/>
  <c r="L62" i="61"/>
  <c r="I62" i="61"/>
  <c r="K62" i="61" s="1"/>
  <c r="C62" i="61"/>
  <c r="P60" i="61"/>
  <c r="M60" i="61"/>
  <c r="L60" i="61"/>
  <c r="I60" i="61"/>
  <c r="K60" i="61" s="1"/>
  <c r="C60" i="61"/>
  <c r="P58" i="61"/>
  <c r="M58" i="61"/>
  <c r="L58" i="61"/>
  <c r="I58" i="61"/>
  <c r="K58" i="61" s="1"/>
  <c r="C58" i="61"/>
  <c r="P56" i="61"/>
  <c r="M56" i="61"/>
  <c r="L56" i="61"/>
  <c r="I56" i="61"/>
  <c r="K56" i="61" s="1"/>
  <c r="C56" i="61"/>
  <c r="P54" i="61"/>
  <c r="M54" i="61"/>
  <c r="L54" i="61"/>
  <c r="I54" i="61"/>
  <c r="K54" i="61" s="1"/>
  <c r="C54" i="61"/>
  <c r="P52" i="61"/>
  <c r="M52" i="61"/>
  <c r="L52" i="61"/>
  <c r="I52" i="61"/>
  <c r="K52" i="61" s="1"/>
  <c r="C52" i="61"/>
  <c r="P50" i="61"/>
  <c r="M50" i="61"/>
  <c r="L50" i="61"/>
  <c r="I50" i="61"/>
  <c r="K50" i="61" s="1"/>
  <c r="C50" i="61"/>
  <c r="P48" i="61"/>
  <c r="M48" i="61"/>
  <c r="L48" i="61"/>
  <c r="I48" i="61"/>
  <c r="K48" i="61" s="1"/>
  <c r="C48" i="61"/>
  <c r="P46" i="61"/>
  <c r="M46" i="61"/>
  <c r="L46" i="61"/>
  <c r="K46" i="61"/>
  <c r="I46" i="61"/>
  <c r="J46" i="61" s="1"/>
  <c r="C46" i="61"/>
  <c r="P44" i="61"/>
  <c r="M44" i="61"/>
  <c r="L44" i="61"/>
  <c r="I44" i="61"/>
  <c r="K44" i="61" s="1"/>
  <c r="C44" i="61"/>
  <c r="P42" i="61"/>
  <c r="M42" i="61"/>
  <c r="L42" i="61"/>
  <c r="I42" i="61"/>
  <c r="K42" i="61" s="1"/>
  <c r="C42" i="61"/>
  <c r="P40" i="61"/>
  <c r="M40" i="61"/>
  <c r="L40" i="61"/>
  <c r="I40" i="61"/>
  <c r="K40" i="61" s="1"/>
  <c r="C40" i="61"/>
  <c r="P38" i="61"/>
  <c r="M38" i="61"/>
  <c r="L38" i="61"/>
  <c r="I38" i="61"/>
  <c r="K38" i="61" s="1"/>
  <c r="C38" i="61"/>
  <c r="P36" i="61"/>
  <c r="M36" i="61"/>
  <c r="L36" i="61"/>
  <c r="I36" i="61"/>
  <c r="K36" i="61" s="1"/>
  <c r="C36" i="61"/>
  <c r="P34" i="61"/>
  <c r="M34" i="61"/>
  <c r="L34" i="61"/>
  <c r="I34" i="61"/>
  <c r="K34" i="61" s="1"/>
  <c r="C34" i="61"/>
  <c r="P32" i="61"/>
  <c r="M32" i="61"/>
  <c r="L32" i="61"/>
  <c r="K32" i="61"/>
  <c r="I32" i="61"/>
  <c r="J32" i="61" s="1"/>
  <c r="C32" i="61"/>
  <c r="P30" i="61"/>
  <c r="M30" i="61"/>
  <c r="L30" i="61"/>
  <c r="K30" i="61"/>
  <c r="I30" i="61"/>
  <c r="J30" i="61" s="1"/>
  <c r="C30" i="61"/>
  <c r="P28" i="61"/>
  <c r="M28" i="61"/>
  <c r="L28" i="61"/>
  <c r="K28" i="61"/>
  <c r="I28" i="61"/>
  <c r="J28" i="61" s="1"/>
  <c r="C28" i="61"/>
  <c r="P19" i="61"/>
  <c r="M19" i="61"/>
  <c r="L19" i="61"/>
  <c r="K19" i="61"/>
  <c r="I19" i="61"/>
  <c r="J19" i="61" s="1"/>
  <c r="C19" i="61"/>
  <c r="P17" i="61"/>
  <c r="M17" i="61"/>
  <c r="L17" i="61"/>
  <c r="K17" i="61"/>
  <c r="I17" i="61"/>
  <c r="J17" i="61" s="1"/>
  <c r="C17" i="61"/>
  <c r="P15" i="61"/>
  <c r="M15" i="61"/>
  <c r="L15" i="61"/>
  <c r="K15" i="61"/>
  <c r="I15" i="61"/>
  <c r="J15" i="61" s="1"/>
  <c r="C15" i="61"/>
  <c r="P13" i="61"/>
  <c r="M13" i="61"/>
  <c r="L13" i="61"/>
  <c r="K13" i="61"/>
  <c r="I13" i="61"/>
  <c r="J13" i="61" s="1"/>
  <c r="C13" i="61"/>
  <c r="P25" i="61"/>
  <c r="M25" i="61"/>
  <c r="L25" i="61"/>
  <c r="K25" i="61"/>
  <c r="I25" i="61"/>
  <c r="J25" i="61" s="1"/>
  <c r="C25" i="61"/>
  <c r="P23" i="61"/>
  <c r="M23" i="61"/>
  <c r="L23" i="61"/>
  <c r="K23" i="61"/>
  <c r="I23" i="61"/>
  <c r="J23" i="61" s="1"/>
  <c r="C23" i="61"/>
  <c r="P21" i="61"/>
  <c r="M21" i="61"/>
  <c r="L21" i="61"/>
  <c r="K21" i="61"/>
  <c r="I21" i="61"/>
  <c r="J21" i="61" s="1"/>
  <c r="C21" i="61"/>
  <c r="P11" i="61"/>
  <c r="M11" i="61"/>
  <c r="L11" i="61"/>
  <c r="K11" i="61"/>
  <c r="I11" i="61"/>
  <c r="J11" i="61" s="1"/>
  <c r="C11" i="61"/>
  <c r="P8" i="61"/>
  <c r="M8" i="61"/>
  <c r="L8" i="61"/>
  <c r="K8" i="61"/>
  <c r="I8" i="61"/>
  <c r="J8" i="61" s="1"/>
  <c r="C8" i="61"/>
  <c r="P6" i="61"/>
  <c r="M6" i="61"/>
  <c r="L6" i="61"/>
  <c r="K6" i="61"/>
  <c r="I6" i="61"/>
  <c r="J6" i="61" s="1"/>
  <c r="C6" i="61"/>
  <c r="P4" i="61"/>
  <c r="M4" i="61"/>
  <c r="L4" i="61"/>
  <c r="K4" i="61"/>
  <c r="I4" i="61"/>
  <c r="J4" i="61" s="1"/>
  <c r="C4" i="61"/>
  <c r="P5" i="61"/>
  <c r="M5" i="61"/>
  <c r="L5" i="61"/>
  <c r="K5" i="61"/>
  <c r="I5" i="61"/>
  <c r="J5" i="61" s="1"/>
  <c r="C5" i="61"/>
  <c r="P3" i="61"/>
  <c r="M3" i="61"/>
  <c r="L3" i="61"/>
  <c r="K3" i="61"/>
  <c r="I3" i="61"/>
  <c r="J3" i="61" s="1"/>
  <c r="C3" i="61"/>
  <c r="P489" i="61"/>
  <c r="M489" i="61"/>
  <c r="L489" i="61"/>
  <c r="K489" i="61"/>
  <c r="I489" i="61"/>
  <c r="J489" i="61" s="1"/>
  <c r="C489" i="61"/>
  <c r="P486" i="61"/>
  <c r="M486" i="61"/>
  <c r="L486" i="61"/>
  <c r="K486" i="61"/>
  <c r="I486" i="61"/>
  <c r="J486" i="61" s="1"/>
  <c r="C486" i="61"/>
  <c r="P499" i="61"/>
  <c r="M499" i="61"/>
  <c r="L499" i="61"/>
  <c r="K499" i="61"/>
  <c r="I499" i="61"/>
  <c r="J499" i="61" s="1"/>
  <c r="C499" i="61"/>
  <c r="P498" i="61"/>
  <c r="M498" i="61"/>
  <c r="L498" i="61"/>
  <c r="K498" i="61"/>
  <c r="I498" i="61"/>
  <c r="J498" i="61" s="1"/>
  <c r="C498" i="61"/>
  <c r="P515" i="61"/>
  <c r="M515" i="61"/>
  <c r="L515" i="61"/>
  <c r="K515" i="61"/>
  <c r="I515" i="61"/>
  <c r="J515" i="61" s="1"/>
  <c r="C515" i="61"/>
  <c r="P514" i="61"/>
  <c r="M514" i="61"/>
  <c r="L514" i="61"/>
  <c r="I514" i="61"/>
  <c r="K514" i="61" s="1"/>
  <c r="C514" i="61"/>
  <c r="P513" i="61"/>
  <c r="M513" i="61"/>
  <c r="L513" i="61"/>
  <c r="K513" i="61"/>
  <c r="I513" i="61"/>
  <c r="J513" i="61" s="1"/>
  <c r="C513" i="61"/>
  <c r="P512" i="61"/>
  <c r="M512" i="61"/>
  <c r="L512" i="61"/>
  <c r="I512" i="61"/>
  <c r="K512" i="61" s="1"/>
  <c r="C512" i="61"/>
  <c r="P511" i="61"/>
  <c r="M511" i="61"/>
  <c r="L511" i="61"/>
  <c r="K511" i="61"/>
  <c r="I511" i="61"/>
  <c r="J511" i="61" s="1"/>
  <c r="C511" i="61"/>
  <c r="P510" i="61"/>
  <c r="M510" i="61"/>
  <c r="L510" i="61"/>
  <c r="K510" i="61"/>
  <c r="I510" i="61"/>
  <c r="J510" i="61" s="1"/>
  <c r="C510" i="61"/>
  <c r="P497" i="61"/>
  <c r="M497" i="61"/>
  <c r="L497" i="61"/>
  <c r="K497" i="61"/>
  <c r="I497" i="61"/>
  <c r="J497" i="61" s="1"/>
  <c r="C497" i="61"/>
  <c r="P509" i="61"/>
  <c r="M509" i="61"/>
  <c r="L509" i="61"/>
  <c r="K509" i="61"/>
  <c r="I509" i="61"/>
  <c r="J509" i="61" s="1"/>
  <c r="C509" i="61"/>
  <c r="P508" i="61"/>
  <c r="M508" i="61"/>
  <c r="L508" i="61"/>
  <c r="I508" i="61"/>
  <c r="K508" i="61" s="1"/>
  <c r="C508" i="61"/>
  <c r="P507" i="61"/>
  <c r="M507" i="61"/>
  <c r="L507" i="61"/>
  <c r="I507" i="61"/>
  <c r="K507" i="61" s="1"/>
  <c r="C507" i="61"/>
  <c r="P502" i="61"/>
  <c r="M502" i="61"/>
  <c r="L502" i="61"/>
  <c r="K502" i="61"/>
  <c r="I502" i="61"/>
  <c r="J502" i="61" s="1"/>
  <c r="C502" i="61"/>
  <c r="P501" i="61"/>
  <c r="M501" i="61"/>
  <c r="L501" i="61"/>
  <c r="K501" i="61"/>
  <c r="I501" i="61"/>
  <c r="J501" i="61" s="1"/>
  <c r="C501" i="61"/>
  <c r="P500" i="61"/>
  <c r="M500" i="61"/>
  <c r="L500" i="61"/>
  <c r="K500" i="61"/>
  <c r="I500" i="61"/>
  <c r="J500" i="61" s="1"/>
  <c r="C500" i="61"/>
  <c r="P506" i="61"/>
  <c r="M506" i="61"/>
  <c r="L506" i="61"/>
  <c r="K506" i="61"/>
  <c r="I506" i="61"/>
  <c r="J506" i="61" s="1"/>
  <c r="C506" i="61"/>
  <c r="P516" i="61"/>
  <c r="M516" i="61"/>
  <c r="L516" i="61"/>
  <c r="I516" i="61"/>
  <c r="K516" i="61" s="1"/>
  <c r="C516" i="61"/>
  <c r="P496" i="61"/>
  <c r="M496" i="61"/>
  <c r="L496" i="61"/>
  <c r="K496" i="61"/>
  <c r="I496" i="61"/>
  <c r="J507" i="61" s="1"/>
  <c r="C496" i="61"/>
  <c r="P505" i="61"/>
  <c r="M505" i="61"/>
  <c r="L505" i="61"/>
  <c r="K505" i="61"/>
  <c r="I505" i="61"/>
  <c r="J505" i="61" s="1"/>
  <c r="C505" i="61"/>
  <c r="P504" i="61"/>
  <c r="M504" i="61"/>
  <c r="L504" i="61"/>
  <c r="K504" i="61"/>
  <c r="I504" i="61"/>
  <c r="J504" i="61" s="1"/>
  <c r="C504" i="61"/>
  <c r="P503" i="61"/>
  <c r="M503" i="61"/>
  <c r="L503" i="61"/>
  <c r="K503" i="61"/>
  <c r="I503" i="61"/>
  <c r="J503" i="61" s="1"/>
  <c r="C503" i="61"/>
  <c r="P493" i="61"/>
  <c r="M493" i="61"/>
  <c r="L493" i="61"/>
  <c r="K493" i="61"/>
  <c r="I493" i="61"/>
  <c r="J493" i="61" s="1"/>
  <c r="C493" i="61"/>
  <c r="P202" i="61"/>
  <c r="M202" i="61"/>
  <c r="L202" i="61"/>
  <c r="K202" i="61"/>
  <c r="I202" i="61"/>
  <c r="J202" i="61" s="1"/>
  <c r="C202" i="61"/>
  <c r="P200" i="61"/>
  <c r="M200" i="61"/>
  <c r="L200" i="61"/>
  <c r="K200" i="61"/>
  <c r="I200" i="61"/>
  <c r="J200" i="61" s="1"/>
  <c r="C200" i="61"/>
  <c r="P199" i="61"/>
  <c r="M199" i="61"/>
  <c r="L199" i="61"/>
  <c r="K199" i="61"/>
  <c r="I199" i="61"/>
  <c r="J199" i="61" s="1"/>
  <c r="C199" i="61"/>
  <c r="P192" i="61"/>
  <c r="M192" i="61"/>
  <c r="L192" i="61"/>
  <c r="K192" i="61"/>
  <c r="I192" i="61"/>
  <c r="J192" i="61" s="1"/>
  <c r="C192" i="61"/>
  <c r="P201" i="61"/>
  <c r="M201" i="61"/>
  <c r="L201" i="61"/>
  <c r="K201" i="61"/>
  <c r="I201" i="61"/>
  <c r="J201" i="61" s="1"/>
  <c r="C201" i="61"/>
  <c r="P468" i="61"/>
  <c r="M468" i="61"/>
  <c r="L468" i="61"/>
  <c r="I468" i="61"/>
  <c r="K468" i="61" s="1"/>
  <c r="C468" i="61"/>
  <c r="P424" i="61"/>
  <c r="M424" i="61"/>
  <c r="L424" i="61"/>
  <c r="I424" i="61"/>
  <c r="K424" i="61" s="1"/>
  <c r="C424" i="61"/>
  <c r="P429" i="61"/>
  <c r="M429" i="61"/>
  <c r="L429" i="61"/>
  <c r="I429" i="61"/>
  <c r="K429" i="61" s="1"/>
  <c r="C429" i="61"/>
  <c r="P473" i="61"/>
  <c r="M473" i="61"/>
  <c r="L473" i="61"/>
  <c r="K473" i="61"/>
  <c r="I473" i="61"/>
  <c r="J473" i="61" s="1"/>
  <c r="C473" i="61"/>
  <c r="P484" i="61"/>
  <c r="M484" i="61"/>
  <c r="L484" i="61"/>
  <c r="K484" i="61"/>
  <c r="I484" i="61"/>
  <c r="J484" i="61" s="1"/>
  <c r="C484" i="61"/>
  <c r="P482" i="61"/>
  <c r="M482" i="61"/>
  <c r="L482" i="61"/>
  <c r="K482" i="61"/>
  <c r="I482" i="61"/>
  <c r="J482" i="61" s="1"/>
  <c r="C482" i="61"/>
  <c r="P480" i="61"/>
  <c r="M480" i="61"/>
  <c r="L480" i="61"/>
  <c r="K480" i="61"/>
  <c r="I480" i="61"/>
  <c r="J480" i="61" s="1"/>
  <c r="C480" i="61"/>
  <c r="P478" i="61"/>
  <c r="M478" i="61"/>
  <c r="L478" i="61"/>
  <c r="K478" i="61"/>
  <c r="I478" i="61"/>
  <c r="J478" i="61" s="1"/>
  <c r="C478" i="61"/>
  <c r="P488" i="61"/>
  <c r="M488" i="61"/>
  <c r="L488" i="61"/>
  <c r="K488" i="61"/>
  <c r="I488" i="61"/>
  <c r="J488" i="61" s="1"/>
  <c r="C488" i="61"/>
  <c r="P476" i="61"/>
  <c r="M476" i="61"/>
  <c r="L476" i="61"/>
  <c r="K476" i="61"/>
  <c r="I476" i="61"/>
  <c r="J476" i="61" s="1"/>
  <c r="C476" i="61"/>
  <c r="P426" i="61"/>
  <c r="M426" i="61"/>
  <c r="L426" i="61"/>
  <c r="K426" i="61"/>
  <c r="I426" i="61"/>
  <c r="J426" i="61" s="1"/>
  <c r="C426" i="61"/>
  <c r="P466" i="61"/>
  <c r="M466" i="61"/>
  <c r="L466" i="61"/>
  <c r="K466" i="61"/>
  <c r="I466" i="61"/>
  <c r="J466" i="61" s="1"/>
  <c r="C466" i="61"/>
  <c r="P474" i="61"/>
  <c r="M474" i="61"/>
  <c r="L474" i="61"/>
  <c r="K474" i="61"/>
  <c r="I474" i="61"/>
  <c r="J474" i="61" s="1"/>
  <c r="C474" i="61"/>
  <c r="P422" i="61"/>
  <c r="M422" i="61"/>
  <c r="L422" i="61"/>
  <c r="K422" i="61"/>
  <c r="I422" i="61"/>
  <c r="J422" i="61" s="1"/>
  <c r="C422" i="61"/>
  <c r="P471" i="61"/>
  <c r="M471" i="61"/>
  <c r="L471" i="61"/>
  <c r="K471" i="61"/>
  <c r="I471" i="61"/>
  <c r="J471" i="61" s="1"/>
  <c r="C471" i="61"/>
  <c r="P425" i="61"/>
  <c r="M425" i="61"/>
  <c r="L425" i="61"/>
  <c r="K425" i="61"/>
  <c r="I425" i="61"/>
  <c r="J425" i="61" s="1"/>
  <c r="C425" i="61"/>
  <c r="P469" i="61"/>
  <c r="M469" i="61"/>
  <c r="L469" i="61"/>
  <c r="K469" i="61"/>
  <c r="I469" i="61"/>
  <c r="J469" i="61" s="1"/>
  <c r="C469" i="61"/>
  <c r="P464" i="61"/>
  <c r="M464" i="61"/>
  <c r="L464" i="61"/>
  <c r="I464" i="61"/>
  <c r="K464" i="61" s="1"/>
  <c r="C464" i="61"/>
  <c r="P462" i="61"/>
  <c r="M462" i="61"/>
  <c r="L462" i="61"/>
  <c r="I462" i="61"/>
  <c r="K462" i="61" s="1"/>
  <c r="C462" i="61"/>
  <c r="P460" i="61"/>
  <c r="M460" i="61"/>
  <c r="L460" i="61"/>
  <c r="I460" i="61"/>
  <c r="K460" i="61" s="1"/>
  <c r="C460" i="61"/>
  <c r="P458" i="61"/>
  <c r="M458" i="61"/>
  <c r="L458" i="61"/>
  <c r="I458" i="61"/>
  <c r="K458" i="61" s="1"/>
  <c r="C458" i="61"/>
  <c r="P456" i="61"/>
  <c r="M456" i="61"/>
  <c r="L456" i="61"/>
  <c r="I456" i="61"/>
  <c r="K456" i="61" s="1"/>
  <c r="C456" i="61"/>
  <c r="P454" i="61"/>
  <c r="M454" i="61"/>
  <c r="L454" i="61"/>
  <c r="I454" i="61"/>
  <c r="K454" i="61" s="1"/>
  <c r="C454" i="61"/>
  <c r="P452" i="61"/>
  <c r="M452" i="61"/>
  <c r="L452" i="61"/>
  <c r="I452" i="61"/>
  <c r="K452" i="61" s="1"/>
  <c r="C452" i="61"/>
  <c r="P450" i="61"/>
  <c r="M450" i="61"/>
  <c r="L450" i="61"/>
  <c r="I450" i="61"/>
  <c r="K450" i="61" s="1"/>
  <c r="C450" i="61"/>
  <c r="P448" i="61"/>
  <c r="M448" i="61"/>
  <c r="L448" i="61"/>
  <c r="I448" i="61"/>
  <c r="K448" i="61" s="1"/>
  <c r="C448" i="61"/>
  <c r="P446" i="61"/>
  <c r="M446" i="61"/>
  <c r="L446" i="61"/>
  <c r="I446" i="61"/>
  <c r="K446" i="61" s="1"/>
  <c r="C446" i="61"/>
  <c r="P444" i="61"/>
  <c r="M444" i="61"/>
  <c r="L444" i="61"/>
  <c r="K444" i="61"/>
  <c r="I444" i="61"/>
  <c r="J444" i="61" s="1"/>
  <c r="C444" i="61"/>
  <c r="P442" i="61"/>
  <c r="M442" i="61"/>
  <c r="L442" i="61"/>
  <c r="I442" i="61"/>
  <c r="K442" i="61" s="1"/>
  <c r="C442" i="61"/>
  <c r="P440" i="61"/>
  <c r="M440" i="61"/>
  <c r="L440" i="61"/>
  <c r="I440" i="61"/>
  <c r="K440" i="61" s="1"/>
  <c r="C440" i="61"/>
  <c r="P438" i="61"/>
  <c r="M438" i="61"/>
  <c r="L438" i="61"/>
  <c r="I438" i="61"/>
  <c r="K438" i="61" s="1"/>
  <c r="C438" i="61"/>
  <c r="P436" i="61"/>
  <c r="M436" i="61"/>
  <c r="L436" i="61"/>
  <c r="I436" i="61"/>
  <c r="K436" i="61" s="1"/>
  <c r="C436" i="61"/>
  <c r="P434" i="61"/>
  <c r="M434" i="61"/>
  <c r="L434" i="61"/>
  <c r="I434" i="61"/>
  <c r="K434" i="61" s="1"/>
  <c r="C434" i="61"/>
  <c r="P432" i="61"/>
  <c r="M432" i="61"/>
  <c r="L432" i="61"/>
  <c r="I432" i="61"/>
  <c r="K432" i="61" s="1"/>
  <c r="C432" i="61"/>
  <c r="P430" i="61"/>
  <c r="M430" i="61"/>
  <c r="L430" i="61"/>
  <c r="K430" i="61"/>
  <c r="I430" i="61"/>
  <c r="J430" i="61" s="1"/>
  <c r="C430" i="61"/>
  <c r="P213" i="61"/>
  <c r="M213" i="61"/>
  <c r="L213" i="61"/>
  <c r="K213" i="61"/>
  <c r="I213" i="61"/>
  <c r="J213" i="61" s="1"/>
  <c r="C213" i="61"/>
  <c r="P345" i="61"/>
  <c r="M345" i="61"/>
  <c r="L345" i="61"/>
  <c r="K345" i="61"/>
  <c r="I345" i="61"/>
  <c r="J345" i="61" s="1"/>
  <c r="C345" i="61"/>
  <c r="P233" i="61"/>
  <c r="M233" i="61"/>
  <c r="L233" i="61"/>
  <c r="K233" i="61"/>
  <c r="I233" i="61"/>
  <c r="J233" i="61" s="1"/>
  <c r="C233" i="61"/>
  <c r="P340" i="61"/>
  <c r="M340" i="61"/>
  <c r="L340" i="61"/>
  <c r="K340" i="61"/>
  <c r="I340" i="61"/>
  <c r="J340" i="61" s="1"/>
  <c r="C340" i="61"/>
  <c r="P295" i="61"/>
  <c r="M295" i="61"/>
  <c r="L295" i="61"/>
  <c r="I295" i="61"/>
  <c r="K295" i="61" s="1"/>
  <c r="C295" i="61"/>
  <c r="P292" i="61"/>
  <c r="M292" i="61"/>
  <c r="L292" i="61"/>
  <c r="I292" i="61"/>
  <c r="K292" i="61" s="1"/>
  <c r="C292" i="61"/>
  <c r="P289" i="61"/>
  <c r="M289" i="61"/>
  <c r="L289" i="61"/>
  <c r="I289" i="61"/>
  <c r="K289" i="61" s="1"/>
  <c r="C289" i="61"/>
  <c r="P286" i="61"/>
  <c r="M286" i="61"/>
  <c r="L286" i="61"/>
  <c r="I286" i="61"/>
  <c r="K286" i="61" s="1"/>
  <c r="C286" i="61"/>
  <c r="P283" i="61"/>
  <c r="M283" i="61"/>
  <c r="L283" i="61"/>
  <c r="I283" i="61"/>
  <c r="K283" i="61" s="1"/>
  <c r="C283" i="61"/>
  <c r="P280" i="61"/>
  <c r="M280" i="61"/>
  <c r="L280" i="61"/>
  <c r="I280" i="61"/>
  <c r="K280" i="61" s="1"/>
  <c r="C280" i="61"/>
  <c r="P277" i="61"/>
  <c r="M277" i="61"/>
  <c r="L277" i="61"/>
  <c r="I277" i="61"/>
  <c r="K277" i="61" s="1"/>
  <c r="C277" i="61"/>
  <c r="P274" i="61"/>
  <c r="M274" i="61"/>
  <c r="L274" i="61"/>
  <c r="I274" i="61"/>
  <c r="K274" i="61" s="1"/>
  <c r="C274" i="61"/>
  <c r="P271" i="61"/>
  <c r="M271" i="61"/>
  <c r="L271" i="61"/>
  <c r="I271" i="61"/>
  <c r="K271" i="61" s="1"/>
  <c r="C271" i="61"/>
  <c r="P268" i="61"/>
  <c r="M268" i="61"/>
  <c r="L268" i="61"/>
  <c r="I268" i="61"/>
  <c r="K268" i="61" s="1"/>
  <c r="C268" i="61"/>
  <c r="P265" i="61"/>
  <c r="M265" i="61"/>
  <c r="L265" i="61"/>
  <c r="K265" i="61"/>
  <c r="I265" i="61"/>
  <c r="J265" i="61" s="1"/>
  <c r="C265" i="61"/>
  <c r="P262" i="61"/>
  <c r="M262" i="61"/>
  <c r="L262" i="61"/>
  <c r="I262" i="61"/>
  <c r="K262" i="61" s="1"/>
  <c r="C262" i="61"/>
  <c r="P259" i="61"/>
  <c r="M259" i="61"/>
  <c r="L259" i="61"/>
  <c r="I259" i="61"/>
  <c r="K259" i="61" s="1"/>
  <c r="C259" i="61"/>
  <c r="P256" i="61"/>
  <c r="M256" i="61"/>
  <c r="L256" i="61"/>
  <c r="I256" i="61"/>
  <c r="K256" i="61" s="1"/>
  <c r="C256" i="61"/>
  <c r="P253" i="61"/>
  <c r="M253" i="61"/>
  <c r="L253" i="61"/>
  <c r="I253" i="61"/>
  <c r="K253" i="61" s="1"/>
  <c r="C253" i="61"/>
  <c r="P250" i="61"/>
  <c r="M250" i="61"/>
  <c r="L250" i="61"/>
  <c r="I250" i="61"/>
  <c r="K250" i="61" s="1"/>
  <c r="C250" i="61"/>
  <c r="P247" i="61"/>
  <c r="M247" i="61"/>
  <c r="L247" i="61"/>
  <c r="I247" i="61"/>
  <c r="K247" i="61" s="1"/>
  <c r="C247" i="61"/>
  <c r="P244" i="61"/>
  <c r="M244" i="61"/>
  <c r="L244" i="61"/>
  <c r="K244" i="61"/>
  <c r="I244" i="61"/>
  <c r="J244" i="61" s="1"/>
  <c r="C244" i="61"/>
  <c r="P336" i="61"/>
  <c r="M336" i="61"/>
  <c r="L336" i="61"/>
  <c r="I336" i="61"/>
  <c r="K336" i="61" s="1"/>
  <c r="C336" i="61"/>
  <c r="P218" i="61"/>
  <c r="M218" i="61"/>
  <c r="L218" i="61"/>
  <c r="I218" i="61"/>
  <c r="K218" i="61" s="1"/>
  <c r="C218" i="61"/>
  <c r="P237" i="61"/>
  <c r="M237" i="61"/>
  <c r="L237" i="61"/>
  <c r="I237" i="61"/>
  <c r="K237" i="61" s="1"/>
  <c r="C237" i="61"/>
  <c r="P349" i="61"/>
  <c r="M349" i="61"/>
  <c r="L349" i="61"/>
  <c r="K349" i="61"/>
  <c r="I349" i="61"/>
  <c r="J349" i="61" s="1"/>
  <c r="C349" i="61"/>
  <c r="P240" i="61"/>
  <c r="M240" i="61"/>
  <c r="L240" i="61"/>
  <c r="K240" i="61"/>
  <c r="I240" i="61"/>
  <c r="J240" i="61" s="1"/>
  <c r="C240" i="61"/>
  <c r="P207" i="61"/>
  <c r="M207" i="61"/>
  <c r="L207" i="61"/>
  <c r="K207" i="61"/>
  <c r="I207" i="61"/>
  <c r="J207" i="61" s="1"/>
  <c r="C207" i="61"/>
  <c r="P212" i="61"/>
  <c r="M212" i="61"/>
  <c r="L212" i="61"/>
  <c r="K212" i="61"/>
  <c r="I212" i="61"/>
  <c r="J212" i="61" s="1"/>
  <c r="C212" i="61"/>
  <c r="P344" i="61"/>
  <c r="M344" i="61"/>
  <c r="L344" i="61"/>
  <c r="K344" i="61"/>
  <c r="I344" i="61"/>
  <c r="J344" i="61" s="1"/>
  <c r="C344" i="61"/>
  <c r="P232" i="61"/>
  <c r="M232" i="61"/>
  <c r="L232" i="61"/>
  <c r="K232" i="61"/>
  <c r="I232" i="61"/>
  <c r="J232" i="61" s="1"/>
  <c r="C232" i="61"/>
  <c r="P339" i="61"/>
  <c r="M339" i="61"/>
  <c r="L339" i="61"/>
  <c r="K339" i="61"/>
  <c r="I339" i="61"/>
  <c r="J339" i="61" s="1"/>
  <c r="C339" i="61"/>
  <c r="P418" i="61"/>
  <c r="M418" i="61"/>
  <c r="L418" i="61"/>
  <c r="I418" i="61"/>
  <c r="K418" i="61" s="1"/>
  <c r="C418" i="61"/>
  <c r="P417" i="61"/>
  <c r="M417" i="61"/>
  <c r="L417" i="61"/>
  <c r="I417" i="61"/>
  <c r="K417" i="61" s="1"/>
  <c r="C417" i="61"/>
  <c r="P416" i="61"/>
  <c r="M416" i="61"/>
  <c r="L416" i="61"/>
  <c r="I416" i="61"/>
  <c r="K416" i="61" s="1"/>
  <c r="C416" i="61"/>
  <c r="P415" i="61"/>
  <c r="M415" i="61"/>
  <c r="L415" i="61"/>
  <c r="I415" i="61"/>
  <c r="K415" i="61" s="1"/>
  <c r="C415" i="61"/>
  <c r="P414" i="61"/>
  <c r="M414" i="61"/>
  <c r="L414" i="61"/>
  <c r="I414" i="61"/>
  <c r="K414" i="61" s="1"/>
  <c r="C414" i="61"/>
  <c r="P413" i="61"/>
  <c r="M413" i="61"/>
  <c r="L413" i="61"/>
  <c r="I413" i="61"/>
  <c r="K413" i="61" s="1"/>
  <c r="C413" i="61"/>
  <c r="P412" i="61"/>
  <c r="M412" i="61"/>
  <c r="L412" i="61"/>
  <c r="I412" i="61"/>
  <c r="K412" i="61" s="1"/>
  <c r="C412" i="61"/>
  <c r="P411" i="61"/>
  <c r="M411" i="61"/>
  <c r="L411" i="61"/>
  <c r="I411" i="61"/>
  <c r="K411" i="61" s="1"/>
  <c r="C411" i="61"/>
  <c r="P410" i="61"/>
  <c r="M410" i="61"/>
  <c r="L410" i="61"/>
  <c r="I410" i="61"/>
  <c r="K410" i="61" s="1"/>
  <c r="C410" i="61"/>
  <c r="P409" i="61"/>
  <c r="M409" i="61"/>
  <c r="L409" i="61"/>
  <c r="I409" i="61"/>
  <c r="K409" i="61" s="1"/>
  <c r="C409" i="61"/>
  <c r="P408" i="61"/>
  <c r="M408" i="61"/>
  <c r="L408" i="61"/>
  <c r="K408" i="61"/>
  <c r="I408" i="61"/>
  <c r="J408" i="61" s="1"/>
  <c r="C408" i="61"/>
  <c r="P407" i="61"/>
  <c r="M407" i="61"/>
  <c r="L407" i="61"/>
  <c r="I407" i="61"/>
  <c r="K407" i="61" s="1"/>
  <c r="C407" i="61"/>
  <c r="P406" i="61"/>
  <c r="M406" i="61"/>
  <c r="L406" i="61"/>
  <c r="I406" i="61"/>
  <c r="K406" i="61" s="1"/>
  <c r="C406" i="61"/>
  <c r="P405" i="61"/>
  <c r="M405" i="61"/>
  <c r="L405" i="61"/>
  <c r="I405" i="61"/>
  <c r="K405" i="61" s="1"/>
  <c r="C405" i="61"/>
  <c r="P404" i="61"/>
  <c r="M404" i="61"/>
  <c r="L404" i="61"/>
  <c r="I404" i="61"/>
  <c r="K404" i="61" s="1"/>
  <c r="C404" i="61"/>
  <c r="P403" i="61"/>
  <c r="M403" i="61"/>
  <c r="L403" i="61"/>
  <c r="I403" i="61"/>
  <c r="K403" i="61" s="1"/>
  <c r="C403" i="61"/>
  <c r="P402" i="61"/>
  <c r="M402" i="61"/>
  <c r="L402" i="61"/>
  <c r="I402" i="61"/>
  <c r="K402" i="61" s="1"/>
  <c r="C402" i="61"/>
  <c r="P401" i="61"/>
  <c r="M401" i="61"/>
  <c r="L401" i="61"/>
  <c r="K401" i="61"/>
  <c r="I401" i="61"/>
  <c r="J401" i="61" s="1"/>
  <c r="C401" i="61"/>
  <c r="P419" i="61"/>
  <c r="M419" i="61"/>
  <c r="L419" i="61"/>
  <c r="I419" i="61"/>
  <c r="K419" i="61" s="1"/>
  <c r="C419" i="61"/>
  <c r="P394" i="61"/>
  <c r="M394" i="61"/>
  <c r="L394" i="61"/>
  <c r="I394" i="61"/>
  <c r="K394" i="61" s="1"/>
  <c r="C394" i="61"/>
  <c r="P399" i="61"/>
  <c r="M399" i="61"/>
  <c r="L399" i="61"/>
  <c r="I399" i="61"/>
  <c r="K399" i="61" s="1"/>
  <c r="C399" i="61"/>
  <c r="P420" i="61"/>
  <c r="M420" i="61"/>
  <c r="L420" i="61"/>
  <c r="K420" i="61"/>
  <c r="I420" i="61"/>
  <c r="J420" i="61" s="1"/>
  <c r="C420" i="61"/>
  <c r="P421" i="61"/>
  <c r="M421" i="61"/>
  <c r="L421" i="61"/>
  <c r="K421" i="61"/>
  <c r="I421" i="61"/>
  <c r="J421" i="61" s="1"/>
  <c r="C421" i="61"/>
  <c r="P400" i="61"/>
  <c r="M400" i="61"/>
  <c r="L400" i="61"/>
  <c r="K400" i="61"/>
  <c r="I400" i="61"/>
  <c r="J400" i="61" s="1"/>
  <c r="C400" i="61"/>
  <c r="P396" i="61"/>
  <c r="M396" i="61"/>
  <c r="L396" i="61"/>
  <c r="K396" i="61"/>
  <c r="I396" i="61"/>
  <c r="J396" i="61" s="1"/>
  <c r="C396" i="61"/>
  <c r="P398" i="61"/>
  <c r="M398" i="61"/>
  <c r="L398" i="61"/>
  <c r="K398" i="61"/>
  <c r="I398" i="61"/>
  <c r="J398" i="61" s="1"/>
  <c r="C398" i="61"/>
  <c r="P393" i="61"/>
  <c r="M393" i="61"/>
  <c r="L393" i="61"/>
  <c r="K393" i="61"/>
  <c r="I393" i="61"/>
  <c r="J393" i="61" s="1"/>
  <c r="C393" i="61"/>
  <c r="P397" i="61"/>
  <c r="M397" i="61"/>
  <c r="L397" i="61"/>
  <c r="K397" i="61"/>
  <c r="I397" i="61"/>
  <c r="J397" i="61" s="1"/>
  <c r="C397" i="61"/>
  <c r="P395" i="61"/>
  <c r="M395" i="61"/>
  <c r="L395" i="61"/>
  <c r="K395" i="61"/>
  <c r="I395" i="61"/>
  <c r="J395" i="61" s="1"/>
  <c r="C395" i="61"/>
  <c r="P390" i="61"/>
  <c r="M390" i="61"/>
  <c r="L390" i="61"/>
  <c r="K390" i="61"/>
  <c r="I390" i="61"/>
  <c r="J390" i="61" s="1"/>
  <c r="C390" i="61"/>
  <c r="P387" i="61"/>
  <c r="M387" i="61"/>
  <c r="L387" i="61"/>
  <c r="K387" i="61"/>
  <c r="I387" i="61"/>
  <c r="J387" i="61" s="1"/>
  <c r="C387" i="61"/>
  <c r="P384" i="61"/>
  <c r="M384" i="61"/>
  <c r="L384" i="61"/>
  <c r="K384" i="61"/>
  <c r="I384" i="61"/>
  <c r="J384" i="61" s="1"/>
  <c r="C384" i="61"/>
  <c r="P381" i="61"/>
  <c r="M381" i="61"/>
  <c r="L381" i="61"/>
  <c r="K381" i="61"/>
  <c r="I381" i="61"/>
  <c r="J381" i="61" s="1"/>
  <c r="C381" i="61"/>
  <c r="P377" i="61"/>
  <c r="M377" i="61"/>
  <c r="L377" i="61"/>
  <c r="K377" i="61"/>
  <c r="I377" i="61"/>
  <c r="J377" i="61" s="1"/>
  <c r="C377" i="61"/>
  <c r="P230" i="61"/>
  <c r="M230" i="61"/>
  <c r="L230" i="61"/>
  <c r="K230" i="61"/>
  <c r="I230" i="61"/>
  <c r="J230" i="61" s="1"/>
  <c r="C230" i="61"/>
  <c r="P335" i="61"/>
  <c r="M335" i="61"/>
  <c r="L335" i="61"/>
  <c r="K335" i="61"/>
  <c r="I335" i="61"/>
  <c r="J335" i="61" s="1"/>
  <c r="C335" i="61"/>
  <c r="P334" i="61"/>
  <c r="M334" i="61"/>
  <c r="L334" i="61"/>
  <c r="K334" i="61"/>
  <c r="I334" i="61"/>
  <c r="J334" i="61" s="1"/>
  <c r="C334" i="61"/>
  <c r="P222" i="61"/>
  <c r="M222" i="61"/>
  <c r="L222" i="61"/>
  <c r="K222" i="61"/>
  <c r="I222" i="61"/>
  <c r="J222" i="61" s="1"/>
  <c r="C222" i="61"/>
  <c r="P225" i="61"/>
  <c r="M225" i="61"/>
  <c r="L225" i="61"/>
  <c r="K225" i="61"/>
  <c r="I225" i="61"/>
  <c r="J225" i="61" s="1"/>
  <c r="C225" i="61"/>
  <c r="P206" i="61"/>
  <c r="M206" i="61"/>
  <c r="L206" i="61"/>
  <c r="K206" i="61"/>
  <c r="I206" i="61"/>
  <c r="J206" i="61" s="1"/>
  <c r="C206" i="61"/>
  <c r="P372" i="61"/>
  <c r="M372" i="61"/>
  <c r="L372" i="61"/>
  <c r="I372" i="61"/>
  <c r="K372" i="61" s="1"/>
  <c r="C372" i="61"/>
  <c r="P375" i="61"/>
  <c r="M375" i="61"/>
  <c r="L375" i="61"/>
  <c r="K375" i="61"/>
  <c r="I375" i="61"/>
  <c r="J375" i="61" s="1"/>
  <c r="C375" i="61"/>
  <c r="P371" i="61"/>
  <c r="M371" i="61"/>
  <c r="L371" i="61"/>
  <c r="I371" i="61"/>
  <c r="K371" i="61" s="1"/>
  <c r="C371" i="61"/>
  <c r="P369" i="61"/>
  <c r="M369" i="61"/>
  <c r="L369" i="61"/>
  <c r="K369" i="61"/>
  <c r="I369" i="61"/>
  <c r="J369" i="61" s="1"/>
  <c r="C369" i="61"/>
  <c r="P367" i="61"/>
  <c r="M367" i="61"/>
  <c r="L367" i="61"/>
  <c r="K367" i="61"/>
  <c r="I367" i="61"/>
  <c r="J367" i="61" s="1"/>
  <c r="C367" i="61"/>
  <c r="P365" i="61"/>
  <c r="M365" i="61"/>
  <c r="L365" i="61"/>
  <c r="K365" i="61"/>
  <c r="I365" i="61"/>
  <c r="J365" i="61" s="1"/>
  <c r="C365" i="61"/>
  <c r="P363" i="61"/>
  <c r="M363" i="61"/>
  <c r="L363" i="61"/>
  <c r="K363" i="61"/>
  <c r="I363" i="61"/>
  <c r="J363" i="61" s="1"/>
  <c r="C363" i="61"/>
  <c r="P361" i="61"/>
  <c r="M361" i="61"/>
  <c r="L361" i="61"/>
  <c r="K361" i="61"/>
  <c r="I361" i="61"/>
  <c r="J361" i="61" s="1"/>
  <c r="C361" i="61"/>
  <c r="P359" i="61"/>
  <c r="M359" i="61"/>
  <c r="L359" i="61"/>
  <c r="K359" i="61"/>
  <c r="I359" i="61"/>
  <c r="J359" i="61" s="1"/>
  <c r="C359" i="61"/>
  <c r="P357" i="61"/>
  <c r="M357" i="61"/>
  <c r="L357" i="61"/>
  <c r="K357" i="61"/>
  <c r="I357" i="61"/>
  <c r="J357" i="61" s="1"/>
  <c r="C357" i="61"/>
  <c r="P355" i="61"/>
  <c r="M355" i="61"/>
  <c r="L355" i="61"/>
  <c r="K355" i="61"/>
  <c r="I355" i="61"/>
  <c r="J355" i="61" s="1"/>
  <c r="C355" i="61"/>
  <c r="P353" i="61"/>
  <c r="M353" i="61"/>
  <c r="L353" i="61"/>
  <c r="K353" i="61"/>
  <c r="I353" i="61"/>
  <c r="J353" i="61" s="1"/>
  <c r="C353" i="61"/>
  <c r="P332" i="61"/>
  <c r="M332" i="61"/>
  <c r="L332" i="61"/>
  <c r="K332" i="61"/>
  <c r="I332" i="61"/>
  <c r="J332" i="61" s="1"/>
  <c r="C332" i="61"/>
  <c r="P330" i="61"/>
  <c r="M330" i="61"/>
  <c r="L330" i="61"/>
  <c r="K330" i="61"/>
  <c r="I330" i="61"/>
  <c r="J330" i="61" s="1"/>
  <c r="C330" i="61"/>
  <c r="P328" i="61"/>
  <c r="M328" i="61"/>
  <c r="L328" i="61"/>
  <c r="K328" i="61"/>
  <c r="I328" i="61"/>
  <c r="J328" i="61" s="1"/>
  <c r="C328" i="61"/>
  <c r="P326" i="61"/>
  <c r="M326" i="61"/>
  <c r="L326" i="61"/>
  <c r="K326" i="61"/>
  <c r="I326" i="61"/>
  <c r="J326" i="61" s="1"/>
  <c r="C326" i="61"/>
  <c r="P227" i="61"/>
  <c r="M227" i="61"/>
  <c r="L227" i="61"/>
  <c r="K227" i="61"/>
  <c r="I227" i="61"/>
  <c r="J227" i="61" s="1"/>
  <c r="C227" i="61"/>
  <c r="P229" i="61"/>
  <c r="M229" i="61"/>
  <c r="L229" i="61"/>
  <c r="K229" i="61"/>
  <c r="I229" i="61"/>
  <c r="J229" i="61" s="1"/>
  <c r="C229" i="61"/>
  <c r="P324" i="61"/>
  <c r="M324" i="61"/>
  <c r="L324" i="61"/>
  <c r="K324" i="61"/>
  <c r="I324" i="61"/>
  <c r="J324" i="61" s="1"/>
  <c r="C324" i="61"/>
  <c r="P322" i="61"/>
  <c r="M322" i="61"/>
  <c r="L322" i="61"/>
  <c r="K322" i="61"/>
  <c r="I322" i="61"/>
  <c r="J322" i="61" s="1"/>
  <c r="C322" i="61"/>
  <c r="P224" i="61"/>
  <c r="M224" i="61"/>
  <c r="L224" i="61"/>
  <c r="K224" i="61"/>
  <c r="I224" i="61"/>
  <c r="J224" i="61" s="1"/>
  <c r="C224" i="61"/>
  <c r="P221" i="61"/>
  <c r="M221" i="61"/>
  <c r="L221" i="61"/>
  <c r="K221" i="61"/>
  <c r="I221" i="61"/>
  <c r="J221" i="61" s="1"/>
  <c r="C221" i="61"/>
  <c r="P320" i="61"/>
  <c r="M320" i="61"/>
  <c r="L320" i="61"/>
  <c r="I320" i="61"/>
  <c r="K320" i="61" s="1"/>
  <c r="C320" i="61"/>
  <c r="P318" i="61"/>
  <c r="M318" i="61"/>
  <c r="L318" i="61"/>
  <c r="I318" i="61"/>
  <c r="K318" i="61" s="1"/>
  <c r="C318" i="61"/>
  <c r="P316" i="61"/>
  <c r="M316" i="61"/>
  <c r="L316" i="61"/>
  <c r="I316" i="61"/>
  <c r="K316" i="61" s="1"/>
  <c r="C316" i="61"/>
  <c r="P314" i="61"/>
  <c r="M314" i="61"/>
  <c r="L314" i="61"/>
  <c r="K314" i="61"/>
  <c r="I314" i="61"/>
  <c r="J316" i="61" s="1"/>
  <c r="C314" i="61"/>
  <c r="P205" i="61"/>
  <c r="M205" i="61"/>
  <c r="L205" i="61"/>
  <c r="K205" i="61"/>
  <c r="I205" i="61"/>
  <c r="J205" i="61" s="1"/>
  <c r="C205" i="61"/>
  <c r="P312" i="61"/>
  <c r="M312" i="61"/>
  <c r="L312" i="61"/>
  <c r="K312" i="61"/>
  <c r="I312" i="61"/>
  <c r="J312" i="61" s="1"/>
  <c r="C312" i="61"/>
  <c r="P310" i="61"/>
  <c r="M310" i="61"/>
  <c r="L310" i="61"/>
  <c r="K310" i="61"/>
  <c r="I310" i="61"/>
  <c r="J310" i="61" s="1"/>
  <c r="C310" i="61"/>
  <c r="P308" i="61"/>
  <c r="M308" i="61"/>
  <c r="L308" i="61"/>
  <c r="K308" i="61"/>
  <c r="I308" i="61"/>
  <c r="J308" i="61" s="1"/>
  <c r="C308" i="61"/>
  <c r="P306" i="61"/>
  <c r="M306" i="61"/>
  <c r="L306" i="61"/>
  <c r="K306" i="61"/>
  <c r="I306" i="61"/>
  <c r="J306" i="61" s="1"/>
  <c r="C306" i="61"/>
  <c r="P304" i="61"/>
  <c r="M304" i="61"/>
  <c r="L304" i="61"/>
  <c r="K304" i="61"/>
  <c r="I304" i="61"/>
  <c r="J304" i="61" s="1"/>
  <c r="C304" i="61"/>
  <c r="P302" i="61"/>
  <c r="M302" i="61"/>
  <c r="L302" i="61"/>
  <c r="K302" i="61"/>
  <c r="I302" i="61"/>
  <c r="J302" i="61" s="1"/>
  <c r="C302" i="61"/>
  <c r="P300" i="61"/>
  <c r="M300" i="61"/>
  <c r="L300" i="61"/>
  <c r="I300" i="61"/>
  <c r="K300" i="61" s="1"/>
  <c r="C300" i="61"/>
  <c r="P298" i="61"/>
  <c r="M298" i="61"/>
  <c r="L298" i="61"/>
  <c r="K298" i="61"/>
  <c r="I298" i="61"/>
  <c r="J300" i="61" s="1"/>
  <c r="C298" i="61"/>
  <c r="P204" i="61"/>
  <c r="M204" i="61"/>
  <c r="L204" i="61"/>
  <c r="K204" i="61"/>
  <c r="I204" i="61"/>
  <c r="J204" i="61" s="1"/>
  <c r="C204" i="61"/>
  <c r="P197" i="61"/>
  <c r="M197" i="61"/>
  <c r="L197" i="61"/>
  <c r="K197" i="61"/>
  <c r="I197" i="61"/>
  <c r="J197" i="61" s="1"/>
  <c r="C197" i="61"/>
  <c r="P195" i="61"/>
  <c r="M195" i="61"/>
  <c r="L195" i="61"/>
  <c r="K195" i="61"/>
  <c r="I195" i="61"/>
  <c r="J195" i="61" s="1"/>
  <c r="C195" i="61"/>
  <c r="P193" i="61"/>
  <c r="M193" i="61"/>
  <c r="L193" i="61"/>
  <c r="K193" i="61"/>
  <c r="I193" i="61"/>
  <c r="J193" i="61" s="1"/>
  <c r="C193" i="61"/>
  <c r="P159" i="61"/>
  <c r="M159" i="61"/>
  <c r="L159" i="61"/>
  <c r="K159" i="61"/>
  <c r="I159" i="61"/>
  <c r="J159" i="61" s="1"/>
  <c r="C159" i="61"/>
  <c r="P157" i="61"/>
  <c r="M157" i="61"/>
  <c r="L157" i="61"/>
  <c r="K157" i="61"/>
  <c r="I157" i="61"/>
  <c r="J157" i="61" s="1"/>
  <c r="C157" i="61"/>
  <c r="P163" i="61"/>
  <c r="M163" i="61"/>
  <c r="L163" i="61"/>
  <c r="K163" i="61"/>
  <c r="I163" i="61"/>
  <c r="J163" i="61" s="1"/>
  <c r="C163" i="61"/>
  <c r="P155" i="61"/>
  <c r="M155" i="61"/>
  <c r="L155" i="61"/>
  <c r="K155" i="61"/>
  <c r="I155" i="61"/>
  <c r="J155" i="61" s="1"/>
  <c r="C155" i="61"/>
  <c r="P151" i="61"/>
  <c r="M151" i="61"/>
  <c r="L151" i="61"/>
  <c r="K151" i="61"/>
  <c r="I151" i="61"/>
  <c r="J151" i="61" s="1"/>
  <c r="C151" i="61"/>
  <c r="P149" i="61"/>
  <c r="M149" i="61"/>
  <c r="L149" i="61"/>
  <c r="K149" i="61"/>
  <c r="I149" i="61"/>
  <c r="J149" i="61" s="1"/>
  <c r="C149" i="61"/>
  <c r="P167" i="61"/>
  <c r="M167" i="61"/>
  <c r="L167" i="61"/>
  <c r="K167" i="61"/>
  <c r="I167" i="61"/>
  <c r="J167" i="61" s="1"/>
  <c r="C167" i="61"/>
  <c r="P154" i="61"/>
  <c r="M154" i="61"/>
  <c r="L154" i="61"/>
  <c r="K154" i="61"/>
  <c r="I154" i="61"/>
  <c r="J154" i="61" s="1"/>
  <c r="C154" i="61"/>
  <c r="P166" i="61"/>
  <c r="M166" i="61"/>
  <c r="L166" i="61"/>
  <c r="K166" i="61"/>
  <c r="I166" i="61"/>
  <c r="J166" i="61" s="1"/>
  <c r="C166" i="61"/>
  <c r="P162" i="61"/>
  <c r="M162" i="61"/>
  <c r="L162" i="61"/>
  <c r="K162" i="61"/>
  <c r="I162" i="61"/>
  <c r="J162" i="61" s="1"/>
  <c r="C162" i="61"/>
  <c r="P158" i="61"/>
  <c r="M158" i="61"/>
  <c r="L158" i="61"/>
  <c r="K158" i="61"/>
  <c r="I158" i="61"/>
  <c r="J158" i="61" s="1"/>
  <c r="C158" i="61"/>
  <c r="P156" i="61"/>
  <c r="M156" i="61"/>
  <c r="L156" i="61"/>
  <c r="K156" i="61"/>
  <c r="I156" i="61"/>
  <c r="J156" i="61" s="1"/>
  <c r="C156" i="61"/>
  <c r="P161" i="61"/>
  <c r="M161" i="61"/>
  <c r="L161" i="61"/>
  <c r="K161" i="61"/>
  <c r="I161" i="61"/>
  <c r="J161" i="61" s="1"/>
  <c r="C161" i="61"/>
  <c r="P153" i="61"/>
  <c r="M153" i="61"/>
  <c r="L153" i="61"/>
  <c r="K153" i="61"/>
  <c r="I153" i="61"/>
  <c r="J153" i="61" s="1"/>
  <c r="C153" i="61"/>
  <c r="P150" i="61"/>
  <c r="M150" i="61"/>
  <c r="L150" i="61"/>
  <c r="K150" i="61"/>
  <c r="I150" i="61"/>
  <c r="J150" i="61" s="1"/>
  <c r="C150" i="61"/>
  <c r="P148" i="61"/>
  <c r="M148" i="61"/>
  <c r="L148" i="61"/>
  <c r="K148" i="61"/>
  <c r="I148" i="61"/>
  <c r="J148" i="61" s="1"/>
  <c r="C148" i="61"/>
  <c r="P165" i="61"/>
  <c r="M165" i="61"/>
  <c r="L165" i="61"/>
  <c r="K165" i="61"/>
  <c r="I165" i="61"/>
  <c r="J165" i="61" s="1"/>
  <c r="C165" i="61"/>
  <c r="P152" i="61"/>
  <c r="M152" i="61"/>
  <c r="L152" i="61"/>
  <c r="K152" i="61"/>
  <c r="I152" i="61"/>
  <c r="J152" i="61" s="1"/>
  <c r="C152" i="61"/>
  <c r="P164" i="61"/>
  <c r="M164" i="61"/>
  <c r="L164" i="61"/>
  <c r="K164" i="61"/>
  <c r="I164" i="61"/>
  <c r="J164" i="61" s="1"/>
  <c r="C164" i="61"/>
  <c r="P160" i="61"/>
  <c r="M160" i="61"/>
  <c r="L160" i="61"/>
  <c r="K160" i="61"/>
  <c r="I160" i="61"/>
  <c r="J160" i="61" s="1"/>
  <c r="C160" i="61"/>
  <c r="P65" i="61"/>
  <c r="M65" i="61"/>
  <c r="L65" i="61"/>
  <c r="I65" i="61"/>
  <c r="K65" i="61" s="1"/>
  <c r="C65" i="61"/>
  <c r="P63" i="61"/>
  <c r="M63" i="61"/>
  <c r="L63" i="61"/>
  <c r="I63" i="61"/>
  <c r="K63" i="61" s="1"/>
  <c r="C63" i="61"/>
  <c r="P61" i="61"/>
  <c r="M61" i="61"/>
  <c r="L61" i="61"/>
  <c r="I61" i="61"/>
  <c r="K61" i="61" s="1"/>
  <c r="C61" i="61"/>
  <c r="P59" i="61"/>
  <c r="M59" i="61"/>
  <c r="L59" i="61"/>
  <c r="I59" i="61"/>
  <c r="K59" i="61" s="1"/>
  <c r="C59" i="61"/>
  <c r="P57" i="61"/>
  <c r="M57" i="61"/>
  <c r="L57" i="61"/>
  <c r="I57" i="61"/>
  <c r="K57" i="61" s="1"/>
  <c r="C57" i="61"/>
  <c r="P55" i="61"/>
  <c r="M55" i="61"/>
  <c r="L55" i="61"/>
  <c r="I55" i="61"/>
  <c r="K55" i="61" s="1"/>
  <c r="C55" i="61"/>
  <c r="P53" i="61"/>
  <c r="M53" i="61"/>
  <c r="L53" i="61"/>
  <c r="I53" i="61"/>
  <c r="K53" i="61" s="1"/>
  <c r="C53" i="61"/>
  <c r="P51" i="61"/>
  <c r="M51" i="61"/>
  <c r="L51" i="61"/>
  <c r="I51" i="61"/>
  <c r="K51" i="61" s="1"/>
  <c r="C51" i="61"/>
  <c r="P49" i="61"/>
  <c r="M49" i="61"/>
  <c r="L49" i="61"/>
  <c r="I49" i="61"/>
  <c r="K49" i="61" s="1"/>
  <c r="C49" i="61"/>
  <c r="P47" i="61"/>
  <c r="M47" i="61"/>
  <c r="L47" i="61"/>
  <c r="I47" i="61"/>
  <c r="K47" i="61" s="1"/>
  <c r="C47" i="61"/>
  <c r="P45" i="61"/>
  <c r="M45" i="61"/>
  <c r="L45" i="61"/>
  <c r="K45" i="61"/>
  <c r="I45" i="61"/>
  <c r="J297" i="61" s="1"/>
  <c r="C45" i="61"/>
  <c r="P43" i="61"/>
  <c r="M43" i="61"/>
  <c r="L43" i="61"/>
  <c r="I43" i="61"/>
  <c r="K43" i="61" s="1"/>
  <c r="C43" i="61"/>
  <c r="P41" i="61"/>
  <c r="M41" i="61"/>
  <c r="L41" i="61"/>
  <c r="I41" i="61"/>
  <c r="K41" i="61" s="1"/>
  <c r="C41" i="61"/>
  <c r="P39" i="61"/>
  <c r="M39" i="61"/>
  <c r="L39" i="61"/>
  <c r="I39" i="61"/>
  <c r="K39" i="61" s="1"/>
  <c r="C39" i="61"/>
  <c r="P37" i="61"/>
  <c r="M37" i="61"/>
  <c r="L37" i="61"/>
  <c r="I37" i="61"/>
  <c r="K37" i="61" s="1"/>
  <c r="C37" i="61"/>
  <c r="P35" i="61"/>
  <c r="M35" i="61"/>
  <c r="L35" i="61"/>
  <c r="I35" i="61"/>
  <c r="K35" i="61" s="1"/>
  <c r="C35" i="61"/>
  <c r="P33" i="61"/>
  <c r="M33" i="61"/>
  <c r="L33" i="61"/>
  <c r="I33" i="61"/>
  <c r="K33" i="61" s="1"/>
  <c r="C33" i="61"/>
  <c r="P31" i="61"/>
  <c r="M31" i="61"/>
  <c r="L31" i="61"/>
  <c r="K31" i="61"/>
  <c r="I31" i="61"/>
  <c r="C31" i="61"/>
  <c r="P29" i="61"/>
  <c r="M29" i="61"/>
  <c r="L29" i="61"/>
  <c r="K29" i="61"/>
  <c r="I29" i="61"/>
  <c r="J29" i="61" s="1"/>
  <c r="C29" i="61"/>
  <c r="P27" i="61"/>
  <c r="M27" i="61"/>
  <c r="L27" i="61"/>
  <c r="K27" i="61"/>
  <c r="I27" i="61"/>
  <c r="J27" i="61" s="1"/>
  <c r="C27" i="61"/>
  <c r="P18" i="61"/>
  <c r="M18" i="61"/>
  <c r="L18" i="61"/>
  <c r="K18" i="61"/>
  <c r="I18" i="61"/>
  <c r="J18" i="61" s="1"/>
  <c r="C18" i="61"/>
  <c r="P16" i="61"/>
  <c r="M16" i="61"/>
  <c r="L16" i="61"/>
  <c r="K16" i="61"/>
  <c r="I16" i="61"/>
  <c r="J16" i="61" s="1"/>
  <c r="C16" i="61"/>
  <c r="P14" i="61"/>
  <c r="M14" i="61"/>
  <c r="L14" i="61"/>
  <c r="K14" i="61"/>
  <c r="I14" i="61"/>
  <c r="J14" i="61" s="1"/>
  <c r="C14" i="61"/>
  <c r="P12" i="61"/>
  <c r="M12" i="61"/>
  <c r="L12" i="61"/>
  <c r="K12" i="61"/>
  <c r="I12" i="61"/>
  <c r="J12" i="61" s="1"/>
  <c r="C12" i="61"/>
  <c r="P24" i="61"/>
  <c r="M24" i="61"/>
  <c r="L24" i="61"/>
  <c r="K24" i="61"/>
  <c r="I24" i="61"/>
  <c r="J24" i="61" s="1"/>
  <c r="C24" i="61"/>
  <c r="P22" i="61"/>
  <c r="M22" i="61"/>
  <c r="L22" i="61"/>
  <c r="K22" i="61"/>
  <c r="I22" i="61"/>
  <c r="J22" i="61" s="1"/>
  <c r="C22" i="61"/>
  <c r="P20" i="61"/>
  <c r="M20" i="61"/>
  <c r="L20" i="61"/>
  <c r="K20" i="61"/>
  <c r="I20" i="61"/>
  <c r="J20" i="61" s="1"/>
  <c r="C20" i="61"/>
  <c r="P10" i="61"/>
  <c r="M10" i="61"/>
  <c r="L10" i="61"/>
  <c r="K10" i="61"/>
  <c r="I10" i="61"/>
  <c r="J10" i="61" s="1"/>
  <c r="C10" i="61"/>
  <c r="P7" i="61"/>
  <c r="M7" i="61"/>
  <c r="L7" i="61"/>
  <c r="K7" i="61"/>
  <c r="I7" i="61"/>
  <c r="C7" i="61"/>
  <c r="P147" i="61"/>
  <c r="M147" i="61"/>
  <c r="L147" i="61"/>
  <c r="K147" i="61"/>
  <c r="I147" i="61"/>
  <c r="J147" i="61" s="1"/>
  <c r="C147" i="61"/>
  <c r="P146" i="61"/>
  <c r="M146" i="61"/>
  <c r="L146" i="61"/>
  <c r="K146" i="61"/>
  <c r="I146" i="61"/>
  <c r="J146" i="61" s="1"/>
  <c r="C146" i="61"/>
  <c r="P144" i="61"/>
  <c r="M144" i="61"/>
  <c r="L144" i="61"/>
  <c r="K144" i="61"/>
  <c r="I144" i="61"/>
  <c r="J144" i="61" s="1"/>
  <c r="C144" i="61"/>
  <c r="P141" i="61"/>
  <c r="M141" i="61"/>
  <c r="L141" i="61"/>
  <c r="K141" i="61"/>
  <c r="I141" i="61"/>
  <c r="J141" i="61" s="1"/>
  <c r="C141" i="61"/>
  <c r="P138" i="61"/>
  <c r="M138" i="61"/>
  <c r="L138" i="61"/>
  <c r="K138" i="61"/>
  <c r="I138" i="61"/>
  <c r="J138" i="61" s="1"/>
  <c r="C138" i="61"/>
  <c r="P137" i="61"/>
  <c r="M137" i="61"/>
  <c r="L137" i="61"/>
  <c r="K137" i="61"/>
  <c r="I137" i="61"/>
  <c r="J137" i="61" s="1"/>
  <c r="C137" i="61"/>
  <c r="P134" i="61"/>
  <c r="M134" i="61"/>
  <c r="L134" i="61"/>
  <c r="K134" i="61"/>
  <c r="I134" i="61"/>
  <c r="J134" i="61" s="1"/>
  <c r="C134" i="61"/>
  <c r="P131" i="61"/>
  <c r="M131" i="61"/>
  <c r="L131" i="61"/>
  <c r="K131" i="61"/>
  <c r="I131" i="61"/>
  <c r="J131" i="61" s="1"/>
  <c r="C131" i="61"/>
  <c r="P128" i="61"/>
  <c r="M128" i="61"/>
  <c r="L128" i="61"/>
  <c r="K128" i="61"/>
  <c r="I128" i="61"/>
  <c r="J128" i="61" s="1"/>
  <c r="C128" i="61"/>
  <c r="P125" i="61"/>
  <c r="M125" i="61"/>
  <c r="L125" i="61"/>
  <c r="K125" i="61"/>
  <c r="I125" i="61"/>
  <c r="J125" i="61" s="1"/>
  <c r="C125" i="61"/>
  <c r="P122" i="61"/>
  <c r="M122" i="61"/>
  <c r="L122" i="61"/>
  <c r="K122" i="61"/>
  <c r="I122" i="61"/>
  <c r="J122" i="61" s="1"/>
  <c r="C122" i="61"/>
  <c r="P119" i="61"/>
  <c r="M119" i="61"/>
  <c r="L119" i="61"/>
  <c r="K119" i="61"/>
  <c r="I119" i="61"/>
  <c r="J119" i="61" s="1"/>
  <c r="C119" i="61"/>
  <c r="P116" i="61"/>
  <c r="M116" i="61"/>
  <c r="L116" i="61"/>
  <c r="K116" i="61"/>
  <c r="I116" i="61"/>
  <c r="J116" i="61" s="1"/>
  <c r="C116" i="61"/>
  <c r="P113" i="61"/>
  <c r="M113" i="61"/>
  <c r="L113" i="61"/>
  <c r="K113" i="61"/>
  <c r="I113" i="61"/>
  <c r="J113" i="61" s="1"/>
  <c r="C113" i="61"/>
  <c r="P110" i="61"/>
  <c r="M110" i="61"/>
  <c r="L110" i="61"/>
  <c r="K110" i="61"/>
  <c r="I110" i="61"/>
  <c r="J110" i="61" s="1"/>
  <c r="C110" i="61"/>
  <c r="P107" i="61"/>
  <c r="M107" i="61"/>
  <c r="L107" i="61"/>
  <c r="K107" i="61"/>
  <c r="I107" i="61"/>
  <c r="J107" i="61" s="1"/>
  <c r="C107" i="61"/>
  <c r="P104" i="61"/>
  <c r="M104" i="61"/>
  <c r="L104" i="61"/>
  <c r="K104" i="61"/>
  <c r="I104" i="61"/>
  <c r="J104" i="61" s="1"/>
  <c r="C104" i="61"/>
  <c r="P101" i="61"/>
  <c r="M101" i="61"/>
  <c r="L101" i="61"/>
  <c r="K101" i="61"/>
  <c r="I101" i="61"/>
  <c r="J101" i="61" s="1"/>
  <c r="C101" i="61"/>
  <c r="P98" i="61"/>
  <c r="M98" i="61"/>
  <c r="L98" i="61"/>
  <c r="K98" i="61"/>
  <c r="I98" i="61"/>
  <c r="J98" i="61" s="1"/>
  <c r="C98" i="61"/>
  <c r="P95" i="61"/>
  <c r="M95" i="61"/>
  <c r="L95" i="61"/>
  <c r="K95" i="61"/>
  <c r="I95" i="61"/>
  <c r="J95" i="61" s="1"/>
  <c r="C95" i="61"/>
  <c r="P94" i="61"/>
  <c r="M94" i="61"/>
  <c r="L94" i="61"/>
  <c r="K94" i="61"/>
  <c r="I94" i="61"/>
  <c r="J94" i="61" s="1"/>
  <c r="C94" i="61"/>
  <c r="P91" i="61"/>
  <c r="M91" i="61"/>
  <c r="L91" i="61"/>
  <c r="K91" i="61"/>
  <c r="I91" i="61"/>
  <c r="J91" i="61" s="1"/>
  <c r="C91" i="61"/>
  <c r="P88" i="61"/>
  <c r="M88" i="61"/>
  <c r="L88" i="61"/>
  <c r="I88" i="61"/>
  <c r="K88" i="61" s="1"/>
  <c r="C88" i="61"/>
  <c r="P85" i="61"/>
  <c r="M85" i="61"/>
  <c r="L85" i="61"/>
  <c r="I85" i="61"/>
  <c r="K85" i="61" s="1"/>
  <c r="C85" i="61"/>
  <c r="P82" i="61"/>
  <c r="M82" i="61"/>
  <c r="L82" i="61"/>
  <c r="K82" i="61"/>
  <c r="I82" i="61"/>
  <c r="J82" i="61" s="1"/>
  <c r="C82" i="61"/>
  <c r="P81" i="61"/>
  <c r="M81" i="61"/>
  <c r="L81" i="61"/>
  <c r="I81" i="61"/>
  <c r="K81" i="61" s="1"/>
  <c r="C81" i="61"/>
  <c r="P80" i="61"/>
  <c r="M80" i="61"/>
  <c r="L80" i="61"/>
  <c r="I80" i="61"/>
  <c r="K80" i="61" s="1"/>
  <c r="C80" i="61"/>
  <c r="P79" i="61"/>
  <c r="M79" i="61"/>
  <c r="L79" i="61"/>
  <c r="I79" i="61"/>
  <c r="K79" i="61" s="1"/>
  <c r="C79" i="61"/>
  <c r="P78" i="61"/>
  <c r="M78" i="61"/>
  <c r="L78" i="61"/>
  <c r="I78" i="61"/>
  <c r="K78" i="61" s="1"/>
  <c r="C78" i="61"/>
  <c r="P77" i="61"/>
  <c r="M77" i="61"/>
  <c r="L77" i="61"/>
  <c r="I77" i="61"/>
  <c r="K77" i="61" s="1"/>
  <c r="C77" i="61"/>
  <c r="P76" i="61"/>
  <c r="M76" i="61"/>
  <c r="L76" i="61"/>
  <c r="K76" i="61"/>
  <c r="I76" i="61"/>
  <c r="C76" i="61"/>
  <c r="P73" i="61"/>
  <c r="M73" i="61"/>
  <c r="L73" i="61"/>
  <c r="K73" i="61"/>
  <c r="I73" i="61"/>
  <c r="J73" i="61" s="1"/>
  <c r="C73" i="61"/>
  <c r="P70" i="61"/>
  <c r="M70" i="61"/>
  <c r="L70" i="61"/>
  <c r="K70" i="61"/>
  <c r="I70" i="61"/>
  <c r="J70" i="61" s="1"/>
  <c r="C70" i="61"/>
  <c r="P69" i="61"/>
  <c r="M69" i="61"/>
  <c r="L69" i="61"/>
  <c r="K69" i="61"/>
  <c r="I69" i="61"/>
  <c r="J69" i="61" s="1"/>
  <c r="C69" i="61"/>
  <c r="J537" i="61"/>
  <c r="J581" i="61"/>
  <c r="J419" i="61"/>
  <c r="J399" i="61"/>
  <c r="J583" i="61"/>
  <c r="J547" i="61"/>
  <c r="J622" i="61"/>
  <c r="B64" i="68"/>
  <c r="D24" i="68"/>
  <c r="B8" i="68"/>
  <c r="B28" i="68"/>
  <c r="J595" i="61" l="1"/>
  <c r="J404" i="61"/>
  <c r="D16" i="68"/>
  <c r="J539" i="61"/>
  <c r="J584" i="61"/>
  <c r="K730" i="61"/>
  <c r="J721" i="61"/>
  <c r="J578" i="61"/>
  <c r="J602" i="61"/>
  <c r="J580" i="61"/>
  <c r="J674" i="61"/>
  <c r="J305" i="61"/>
  <c r="J603" i="61"/>
  <c r="C73" i="68"/>
  <c r="D62" i="68"/>
  <c r="D70" i="68"/>
  <c r="B34" i="68"/>
  <c r="B46" i="68"/>
  <c r="J620" i="61"/>
  <c r="J26" i="61"/>
  <c r="J594" i="61"/>
  <c r="J173" i="61"/>
  <c r="J172" i="61"/>
  <c r="J540" i="61"/>
  <c r="J429" i="61"/>
  <c r="J542" i="61"/>
  <c r="J576" i="61"/>
  <c r="J619" i="61"/>
  <c r="J87" i="61"/>
  <c r="J90" i="61"/>
  <c r="J79" i="61"/>
  <c r="J7" i="61"/>
  <c r="J86" i="61"/>
  <c r="J89" i="61"/>
  <c r="B37" i="68"/>
  <c r="D41" i="68"/>
  <c r="D29" i="68"/>
  <c r="C2" i="68"/>
  <c r="M33" i="58"/>
  <c r="D43" i="68"/>
  <c r="D69" i="68"/>
  <c r="D45" i="68"/>
  <c r="C57" i="68"/>
  <c r="D61" i="68"/>
  <c r="C33" i="68"/>
  <c r="D72" i="68"/>
  <c r="C65" i="68"/>
  <c r="D53" i="68"/>
  <c r="B59" i="68"/>
  <c r="B30" i="68"/>
  <c r="C22" i="68"/>
  <c r="B14" i="68"/>
  <c r="D37" i="68"/>
  <c r="B62" i="68"/>
  <c r="D58" i="68"/>
  <c r="D66" i="68"/>
  <c r="C53" i="68"/>
  <c r="B38" i="68"/>
  <c r="C38" i="68"/>
  <c r="C45" i="68"/>
  <c r="D30" i="68"/>
  <c r="C72" i="68"/>
  <c r="C77" i="68"/>
  <c r="D76" i="68"/>
  <c r="C61" i="68"/>
  <c r="C69" i="68"/>
  <c r="D54" i="68"/>
  <c r="D65" i="68"/>
  <c r="D49" i="68"/>
  <c r="D57" i="68"/>
  <c r="B58" i="68"/>
  <c r="D44" i="68"/>
  <c r="B54" i="68"/>
  <c r="D73" i="68"/>
  <c r="D50" i="68"/>
  <c r="C34" i="68"/>
  <c r="C70" i="68"/>
  <c r="B66" i="68"/>
  <c r="B50" i="68"/>
  <c r="C76" i="68"/>
  <c r="D23" i="68"/>
  <c r="E62" i="58"/>
  <c r="C7" i="68"/>
  <c r="E46" i="58"/>
  <c r="B26" i="68"/>
  <c r="E65" i="58"/>
  <c r="E61" i="58"/>
  <c r="C18" i="68"/>
  <c r="E57" i="58"/>
  <c r="C14" i="68"/>
  <c r="D10" i="68"/>
  <c r="E49" i="58"/>
  <c r="B6" i="68"/>
  <c r="B19" i="68"/>
  <c r="E58" i="58"/>
  <c r="D11" i="68"/>
  <c r="C3" i="68"/>
  <c r="C25" i="68"/>
  <c r="E64" i="58"/>
  <c r="C21" i="68"/>
  <c r="E60" i="58"/>
  <c r="D17" i="68"/>
  <c r="C13" i="68"/>
  <c r="D9" i="68"/>
  <c r="E48" i="58"/>
  <c r="D5" i="68"/>
  <c r="D27" i="68"/>
  <c r="E66" i="58"/>
  <c r="B15" i="68"/>
  <c r="E54" i="58"/>
  <c r="D2" i="68"/>
  <c r="C40" i="58"/>
  <c r="D41" i="58"/>
  <c r="C48" i="58"/>
  <c r="D49" i="58"/>
  <c r="D57" i="58"/>
  <c r="C60" i="58"/>
  <c r="D61" i="58"/>
  <c r="C64" i="58"/>
  <c r="D65" i="58"/>
  <c r="D58" i="58"/>
  <c r="D62" i="58"/>
  <c r="E41" i="58"/>
  <c r="C43" i="58"/>
  <c r="C47" i="58"/>
  <c r="D48" i="58"/>
  <c r="C51" i="58"/>
  <c r="C55" i="58"/>
  <c r="C59" i="58"/>
  <c r="D60" i="58"/>
  <c r="C63" i="58"/>
  <c r="D64" i="58"/>
  <c r="C67" i="58"/>
  <c r="D46" i="58"/>
  <c r="D54" i="58"/>
  <c r="D66" i="58"/>
  <c r="E40" i="58"/>
  <c r="D43" i="58"/>
  <c r="C46" i="58"/>
  <c r="D47" i="58"/>
  <c r="D51" i="58"/>
  <c r="C54" i="58"/>
  <c r="D55" i="58"/>
  <c r="C58" i="58"/>
  <c r="D59" i="58"/>
  <c r="C62" i="58"/>
  <c r="D63" i="58"/>
  <c r="C66" i="58"/>
  <c r="D67" i="58"/>
  <c r="C41" i="58"/>
  <c r="C49" i="58"/>
  <c r="C57" i="58"/>
  <c r="C61" i="58"/>
  <c r="C65" i="58"/>
  <c r="C28" i="68"/>
  <c r="E67" i="58"/>
  <c r="B24" i="68"/>
  <c r="E63" i="58"/>
  <c r="D20" i="68"/>
  <c r="E59" i="58"/>
  <c r="B16" i="68"/>
  <c r="E55" i="58"/>
  <c r="B12" i="68"/>
  <c r="E51" i="58"/>
  <c r="D8" i="68"/>
  <c r="E47" i="58"/>
  <c r="C4" i="68"/>
  <c r="E43" i="58"/>
  <c r="D31" i="68"/>
  <c r="D74" i="68"/>
  <c r="D78" i="68"/>
  <c r="C63" i="68"/>
  <c r="C43" i="68"/>
  <c r="B55" i="68"/>
  <c r="C35" i="68"/>
  <c r="B25" i="68"/>
  <c r="B9" i="68"/>
  <c r="B11" i="68"/>
  <c r="C74" i="68"/>
  <c r="C78" i="68"/>
  <c r="B3" i="68"/>
  <c r="B71" i="68"/>
  <c r="B51" i="68"/>
  <c r="D35" i="68"/>
  <c r="C11" i="68"/>
  <c r="C23" i="68"/>
  <c r="B67" i="68"/>
  <c r="C59" i="68"/>
  <c r="C55" i="68"/>
  <c r="C67" i="68"/>
  <c r="B63" i="68"/>
  <c r="B47" i="68"/>
  <c r="C39" i="68"/>
  <c r="C71" i="68"/>
  <c r="C51" i="68"/>
  <c r="D39" i="68"/>
  <c r="J597" i="61"/>
  <c r="J663" i="61"/>
  <c r="C49" i="68"/>
  <c r="D3" i="68"/>
  <c r="B41" i="68"/>
  <c r="D48" i="68"/>
  <c r="D40" i="68"/>
  <c r="C24" i="68"/>
  <c r="B20" i="68"/>
  <c r="C20" i="68"/>
  <c r="B18" i="68"/>
  <c r="D32" i="68"/>
  <c r="C48" i="68"/>
  <c r="B2" i="68"/>
  <c r="C36" i="68"/>
  <c r="D40" i="58" s="1"/>
  <c r="C32" i="68"/>
  <c r="C40" i="68"/>
  <c r="B4" i="68"/>
  <c r="D28" i="68"/>
  <c r="C12" i="68"/>
  <c r="D46" i="68"/>
  <c r="B42" i="68"/>
  <c r="C47" i="68"/>
  <c r="C42" i="68"/>
  <c r="B29" i="68"/>
  <c r="C9" i="68"/>
  <c r="C5" i="68"/>
  <c r="B5" i="68"/>
  <c r="D21" i="68"/>
  <c r="C29" i="68"/>
  <c r="C17" i="68"/>
  <c r="D18" i="68"/>
  <c r="E42" i="58" s="1"/>
  <c r="B17" i="68"/>
  <c r="C44" i="58" s="1"/>
  <c r="D25" i="68"/>
  <c r="B13" i="68"/>
  <c r="B7" i="68"/>
  <c r="B23" i="68"/>
  <c r="C6" i="68"/>
  <c r="D26" i="68"/>
  <c r="B10" i="68"/>
  <c r="D6" i="68"/>
  <c r="B21" i="68"/>
  <c r="B27" i="68"/>
  <c r="C19" i="68"/>
  <c r="C27" i="68"/>
  <c r="D56" i="58" s="1"/>
  <c r="D19" i="68"/>
  <c r="C8" i="68"/>
  <c r="D4" i="68"/>
  <c r="D12" i="68"/>
  <c r="C31" i="68"/>
  <c r="B22" i="68"/>
  <c r="C15" i="68"/>
  <c r="D13" i="68"/>
  <c r="E44" i="58" s="1"/>
  <c r="D7" i="68"/>
  <c r="C10" i="68"/>
  <c r="J669" i="61"/>
  <c r="J624" i="61"/>
  <c r="J80" i="61"/>
  <c r="J219" i="61"/>
  <c r="J338" i="61"/>
  <c r="J544" i="61"/>
  <c r="J541" i="61"/>
  <c r="J424" i="61"/>
  <c r="J9" i="61"/>
  <c r="J218" i="61"/>
  <c r="J337" i="61"/>
  <c r="J531" i="61"/>
  <c r="J534" i="61"/>
  <c r="J533" i="61"/>
  <c r="J536" i="61"/>
  <c r="J238" i="61"/>
  <c r="J468" i="61"/>
  <c r="J569" i="61"/>
  <c r="J567" i="61"/>
  <c r="J336" i="61"/>
  <c r="J572" i="61"/>
  <c r="J573" i="61"/>
  <c r="J568" i="61"/>
  <c r="J76" i="61"/>
  <c r="J220" i="61"/>
  <c r="J237" i="61"/>
  <c r="J394" i="61"/>
  <c r="J374" i="61"/>
  <c r="J614" i="61"/>
  <c r="J67" i="61"/>
  <c r="J615" i="61"/>
  <c r="J239" i="61"/>
  <c r="J33" i="61"/>
  <c r="J298" i="61"/>
  <c r="J512" i="61"/>
  <c r="J514" i="61"/>
  <c r="J516" i="61"/>
  <c r="J403" i="61"/>
  <c r="J63" i="61"/>
  <c r="J496" i="61"/>
  <c r="J441" i="61"/>
  <c r="J275" i="61"/>
  <c r="J272" i="61"/>
  <c r="J59" i="61"/>
  <c r="J416" i="61"/>
  <c r="J49" i="61"/>
  <c r="J433" i="61"/>
  <c r="J254" i="61"/>
  <c r="J417" i="61"/>
  <c r="J460" i="61"/>
  <c r="J290" i="61"/>
  <c r="J281" i="61"/>
  <c r="J508" i="61"/>
  <c r="J407" i="61"/>
  <c r="J372" i="61"/>
  <c r="J248" i="61"/>
  <c r="J264" i="61"/>
  <c r="J45" i="61"/>
  <c r="J451" i="61"/>
  <c r="J411" i="61"/>
  <c r="J288" i="61"/>
  <c r="J371" i="61"/>
  <c r="J301" i="61"/>
  <c r="J458" i="61"/>
  <c r="J57" i="61"/>
  <c r="J251" i="61"/>
  <c r="J250" i="61"/>
  <c r="J55" i="61"/>
  <c r="J456" i="61"/>
  <c r="J287" i="61"/>
  <c r="J729" i="61"/>
  <c r="J731" i="61"/>
  <c r="J730" i="61"/>
  <c r="J732" i="61"/>
  <c r="J607" i="61"/>
  <c r="J640" i="61"/>
  <c r="J641" i="61"/>
  <c r="J631" i="61"/>
  <c r="J319" i="61"/>
  <c r="J636" i="61"/>
  <c r="J672" i="61"/>
  <c r="J311" i="61"/>
  <c r="J582" i="61"/>
  <c r="J309" i="61"/>
  <c r="J88" i="61"/>
  <c r="J85" i="61"/>
  <c r="J81" i="61"/>
  <c r="J673" i="61"/>
  <c r="J405" i="61"/>
  <c r="J438" i="61"/>
  <c r="J252" i="61"/>
  <c r="J452" i="61"/>
  <c r="J280" i="61"/>
  <c r="J415" i="61"/>
  <c r="J282" i="61"/>
  <c r="J295" i="61"/>
  <c r="J53" i="61"/>
  <c r="J418" i="61"/>
  <c r="J60" i="61"/>
  <c r="J464" i="61"/>
  <c r="J462" i="61"/>
  <c r="J465" i="61"/>
  <c r="J317" i="61"/>
  <c r="J442" i="61"/>
  <c r="J253" i="61"/>
  <c r="J262" i="61"/>
  <c r="J37" i="61"/>
  <c r="J77" i="61"/>
  <c r="J78" i="61"/>
  <c r="J318" i="61"/>
  <c r="J321" i="61"/>
  <c r="J314" i="61"/>
  <c r="J320" i="61"/>
  <c r="J256" i="61"/>
  <c r="J440" i="61"/>
  <c r="J434" i="61"/>
  <c r="J42" i="61"/>
  <c r="J435" i="61"/>
  <c r="J260" i="61"/>
  <c r="J258" i="61"/>
  <c r="J413" i="61"/>
  <c r="J450" i="61"/>
  <c r="J414" i="61"/>
  <c r="J278" i="61"/>
  <c r="J268" i="61"/>
  <c r="J66" i="61"/>
  <c r="J446" i="61"/>
  <c r="J269" i="61"/>
  <c r="J276" i="61"/>
  <c r="J666" i="61"/>
  <c r="J39" i="61"/>
  <c r="J247" i="61"/>
  <c r="J36" i="61"/>
  <c r="J443" i="61"/>
  <c r="J257" i="61"/>
  <c r="J40" i="61"/>
  <c r="J402" i="61"/>
  <c r="J436" i="61"/>
  <c r="J439" i="61"/>
  <c r="J249" i="61"/>
  <c r="J409" i="61"/>
  <c r="J43" i="61"/>
  <c r="J283" i="61"/>
  <c r="J47" i="61"/>
  <c r="J274" i="61"/>
  <c r="J54" i="61"/>
  <c r="J461" i="61"/>
  <c r="J284" i="61"/>
  <c r="J292" i="61"/>
  <c r="J50" i="61"/>
  <c r="J453" i="61"/>
  <c r="J277" i="61"/>
  <c r="J48" i="61"/>
  <c r="J296" i="61"/>
  <c r="J449" i="61"/>
  <c r="J294" i="61"/>
  <c r="J273" i="61"/>
  <c r="J432" i="61"/>
  <c r="J412" i="61"/>
  <c r="J65" i="61"/>
  <c r="J31" i="61"/>
  <c r="J41" i="61"/>
  <c r="J259" i="61"/>
  <c r="J44" i="61"/>
  <c r="J34" i="61"/>
  <c r="J437" i="61"/>
  <c r="J263" i="61"/>
  <c r="J406" i="61"/>
  <c r="J38" i="61"/>
  <c r="J255" i="61"/>
  <c r="J261" i="61"/>
  <c r="J271" i="61"/>
  <c r="J61" i="61"/>
  <c r="J35" i="61"/>
  <c r="J410" i="61"/>
  <c r="J286" i="61"/>
  <c r="J62" i="61"/>
  <c r="J52" i="61"/>
  <c r="J455" i="61"/>
  <c r="J448" i="61"/>
  <c r="J58" i="61"/>
  <c r="J459" i="61"/>
  <c r="J289" i="61"/>
  <c r="J56" i="61"/>
  <c r="J463" i="61"/>
  <c r="J457" i="61"/>
  <c r="J279" i="61"/>
  <c r="J665" i="61"/>
  <c r="J51" i="61"/>
  <c r="J285" i="61"/>
  <c r="J291" i="61"/>
  <c r="J270" i="61"/>
  <c r="J293" i="61"/>
  <c r="J447" i="61"/>
  <c r="J64" i="61"/>
  <c r="J454" i="61"/>
  <c r="C68" i="58" l="1"/>
  <c r="D44" i="58"/>
  <c r="F44" i="58" s="1"/>
  <c r="G44" i="58" s="1"/>
  <c r="F49" i="58"/>
  <c r="G49" i="58" s="1"/>
  <c r="C42" i="58"/>
  <c r="D42" i="58"/>
  <c r="F61" i="58"/>
  <c r="G61" i="58" s="1"/>
  <c r="C56" i="58"/>
  <c r="D68" i="58"/>
  <c r="F65" i="58"/>
  <c r="G65" i="58" s="1"/>
  <c r="E68" i="58"/>
  <c r="E53" i="58"/>
  <c r="C50" i="58"/>
  <c r="D53" i="58"/>
  <c r="E56" i="58"/>
  <c r="D45" i="58"/>
  <c r="C53" i="58"/>
  <c r="D52" i="58"/>
  <c r="D50" i="58"/>
  <c r="F54" i="58"/>
  <c r="G54" i="58" s="1"/>
  <c r="E52" i="58"/>
  <c r="C52" i="58"/>
  <c r="F66" i="58"/>
  <c r="G66" i="58" s="1"/>
  <c r="F58" i="58"/>
  <c r="G58" i="58" s="1"/>
  <c r="C45" i="58"/>
  <c r="F63" i="58"/>
  <c r="G63" i="58" s="1"/>
  <c r="F55" i="58"/>
  <c r="G55" i="58" s="1"/>
  <c r="F47" i="58"/>
  <c r="G47" i="58" s="1"/>
  <c r="F64" i="58"/>
  <c r="G64" i="58" s="1"/>
  <c r="F48" i="58"/>
  <c r="G48" i="58" s="1"/>
  <c r="F40" i="58"/>
  <c r="G40" i="58" s="1"/>
  <c r="E50" i="58"/>
  <c r="E45" i="58"/>
  <c r="F57" i="58"/>
  <c r="G57" i="58" s="1"/>
  <c r="F41" i="58"/>
  <c r="G41" i="58" s="1"/>
  <c r="F62" i="58"/>
  <c r="G62" i="58" s="1"/>
  <c r="F46" i="58"/>
  <c r="G46" i="58" s="1"/>
  <c r="F67" i="58"/>
  <c r="G67" i="58" s="1"/>
  <c r="F59" i="58"/>
  <c r="G59" i="58" s="1"/>
  <c r="F51" i="58"/>
  <c r="G51" i="58" s="1"/>
  <c r="F43" i="58"/>
  <c r="G43" i="58" s="1"/>
  <c r="F60" i="58"/>
  <c r="G60" i="58" s="1"/>
  <c r="J33" i="58"/>
  <c r="L35" i="58" s="1"/>
  <c r="F42" i="58" l="1"/>
  <c r="G42" i="58" s="1"/>
  <c r="F56" i="58"/>
  <c r="G56" i="58" s="1"/>
  <c r="F68" i="58"/>
  <c r="G68" i="58" s="1"/>
  <c r="F53" i="58"/>
  <c r="G53" i="58" s="1"/>
  <c r="F50" i="58"/>
  <c r="G50" i="58" s="1"/>
  <c r="F52" i="58"/>
  <c r="G52" i="58" s="1"/>
  <c r="F45" i="58"/>
  <c r="G45" i="58" s="1"/>
  <c r="K5" i="58"/>
  <c r="N5" i="58" s="1"/>
  <c r="K9" i="58"/>
  <c r="N9" i="58" s="1"/>
  <c r="K13" i="58"/>
  <c r="N13" i="58" s="1"/>
  <c r="K17" i="58"/>
  <c r="K21" i="58"/>
  <c r="N21" i="58" s="1"/>
  <c r="K25" i="58"/>
  <c r="N25" i="58" s="1"/>
  <c r="K29" i="58"/>
  <c r="N29" i="58" s="1"/>
  <c r="K7" i="58"/>
  <c r="N7" i="58" s="1"/>
  <c r="K15" i="58"/>
  <c r="N15" i="58" s="1"/>
  <c r="K19" i="58"/>
  <c r="N19" i="58" s="1"/>
  <c r="K23" i="58"/>
  <c r="N23" i="58" s="1"/>
  <c r="K31" i="58"/>
  <c r="N31" i="58" s="1"/>
  <c r="K6" i="58"/>
  <c r="N6" i="58" s="1"/>
  <c r="K10" i="58"/>
  <c r="N10" i="58" s="1"/>
  <c r="K14" i="58"/>
  <c r="N14" i="58" s="1"/>
  <c r="K18" i="58"/>
  <c r="N18" i="58" s="1"/>
  <c r="K22" i="58"/>
  <c r="N22" i="58" s="1"/>
  <c r="K26" i="58"/>
  <c r="N26" i="58" s="1"/>
  <c r="K30" i="58"/>
  <c r="N30" i="58" s="1"/>
  <c r="K11" i="58"/>
  <c r="N11" i="58" s="1"/>
  <c r="K27" i="58"/>
  <c r="N27" i="58" s="1"/>
  <c r="K8" i="58"/>
  <c r="N8" i="58" s="1"/>
  <c r="K12" i="58"/>
  <c r="N12" i="58" s="1"/>
  <c r="K16" i="58"/>
  <c r="N16" i="58" s="1"/>
  <c r="K20" i="58"/>
  <c r="N20" i="58" s="1"/>
  <c r="K24" i="58"/>
  <c r="N24" i="58" s="1"/>
  <c r="K28" i="58"/>
  <c r="N28" i="58" s="1"/>
  <c r="K4" i="58"/>
  <c r="N32" i="58" s="1"/>
  <c r="F69" i="58" l="1"/>
  <c r="J34" i="72"/>
  <c r="O32" i="58" l="1"/>
  <c r="O15" i="58"/>
  <c r="O12" i="58"/>
  <c r="O16" i="58"/>
  <c r="O20" i="58"/>
  <c r="O25" i="58"/>
  <c r="O13" i="58"/>
  <c r="O24" i="58"/>
  <c r="O29" i="58"/>
  <c r="O5" i="58"/>
  <c r="O9" i="58"/>
  <c r="O28" i="58"/>
  <c r="O18" i="58"/>
  <c r="O23" i="58"/>
  <c r="O26" i="58"/>
  <c r="O31" i="58"/>
  <c r="O10" i="58"/>
  <c r="O30" i="58"/>
  <c r="O19" i="58"/>
  <c r="O11" i="58"/>
  <c r="O8" i="58"/>
  <c r="O21" i="58"/>
  <c r="O22" i="58"/>
  <c r="O7" i="58"/>
  <c r="O14" i="58"/>
  <c r="O6" i="58"/>
  <c r="O27" i="58"/>
</calcChain>
</file>

<file path=xl/sharedStrings.xml><?xml version="1.0" encoding="utf-8"?>
<sst xmlns="http://schemas.openxmlformats.org/spreadsheetml/2006/main" count="7523" uniqueCount="1381">
  <si>
    <t>Hazard Group</t>
  </si>
  <si>
    <t>Haz_01 Loss of vehicle control by driver</t>
  </si>
  <si>
    <t>Haz_02 Rubber-necking</t>
  </si>
  <si>
    <t>Haz_03 Conflicting Movements</t>
  </si>
  <si>
    <t>Haz_04 Parking and Manoeuvring</t>
  </si>
  <si>
    <t>Haz_05 Driving in a direction contary to normal traffic flow</t>
  </si>
  <si>
    <t>Haz_06 Speed differential or Speed change</t>
  </si>
  <si>
    <t>Haz_07 Environmental conditions</t>
  </si>
  <si>
    <t>Haz_08 Emergency Services</t>
  </si>
  <si>
    <t>Haz_09 Authorised Persons in/on roadway</t>
  </si>
  <si>
    <t>Haz_10 Vehicle deviates from lane/track</t>
  </si>
  <si>
    <t>Haz_11 Vehicle obstructing roadway</t>
  </si>
  <si>
    <t>Haz_12 Motorcyclists</t>
  </si>
  <si>
    <t>Haz_13 Sub optimal lane use or lane change</t>
  </si>
  <si>
    <t>Haz_14 Vehicle drifts off carriageway</t>
  </si>
  <si>
    <t>Haz_15 Infrastructure</t>
  </si>
  <si>
    <t>Haz_16 Maintenance</t>
  </si>
  <si>
    <t>Haz_19 Terrorism and Vandalism</t>
  </si>
  <si>
    <t>Haz_20 Health deteriation of vehicle occupant</t>
  </si>
  <si>
    <t>Haz_21 In-vehicle environment / operation</t>
  </si>
  <si>
    <t>Haz_22 Extra-vehicle environment</t>
  </si>
  <si>
    <t>Haz_23 Delayed Assistance</t>
  </si>
  <si>
    <t>H003 Rubbernecking</t>
  </si>
  <si>
    <t>H007 Driver loses control of vehicle</t>
  </si>
  <si>
    <t>H008 Driver enters driveway, loading bay, or footway unsafely</t>
  </si>
  <si>
    <t>H009 Driver exits driveway, loading bay or footway unsafely</t>
  </si>
  <si>
    <t>H010 Driver misjudgement during on-street parking</t>
  </si>
  <si>
    <t>H011 Driver exits on-street parking unsafely</t>
  </si>
  <si>
    <t>H012 Vehicle reversing along carriageway</t>
  </si>
  <si>
    <t>H013 Excessively slow moving vehicle in running lane</t>
  </si>
  <si>
    <t>H014 Group of Vehicles drive too fast (in relation to set/not set speed limit)</t>
  </si>
  <si>
    <t>H015 Individual vehicle is driven too fast</t>
  </si>
  <si>
    <t>H016 Rapid change of general vehicle speed</t>
  </si>
  <si>
    <t>H017 Reduced visibility due to weather conditions</t>
  </si>
  <si>
    <t>H018 Speed differential between emergency services and general traffic</t>
  </si>
  <si>
    <t>H019 Tailgating</t>
  </si>
  <si>
    <t>H020 Authorised Person in carriageway</t>
  </si>
  <si>
    <t>H021 Vehicle deviates from one lane or track into another</t>
  </si>
  <si>
    <t>H022 Vehicle in/on roadway decelerates suddenly</t>
  </si>
  <si>
    <t>H023 Vehicle stops in/on roadway</t>
  </si>
  <si>
    <t>H024 Vehicle travelling in wrong direction</t>
  </si>
  <si>
    <t>H025 Vehicles with trailer / caravans travelling too fast</t>
  </si>
  <si>
    <t>H026 Motorcycle filters through traffic</t>
  </si>
  <si>
    <t>H027 Undertaking</t>
  </si>
  <si>
    <t>H028 Unsafe lane changing</t>
  </si>
  <si>
    <t>H029 Vehicle stops/attempts to stop on the central reserve.</t>
  </si>
  <si>
    <t>H001 Driver falls asleep</t>
  </si>
  <si>
    <t>H002 Health deterioration of vehicle occupant</t>
  </si>
  <si>
    <t>H031 Maintenance workers setting up and taking down work site</t>
  </si>
  <si>
    <t>H030 Vehicle drifts off carriageway</t>
  </si>
  <si>
    <t>H045 Overhead Live Wires</t>
  </si>
  <si>
    <t>H048 Infrastructure next to or above roadway (not Overhead Live Wires)</t>
  </si>
  <si>
    <t>H056 Roadworks - long term static</t>
  </si>
  <si>
    <t xml:space="preserve">H059 Roadworks - short term static </t>
  </si>
  <si>
    <t>H060 Short duration stops / debris removal</t>
  </si>
  <si>
    <t>H061 System failure - signs or signals incorrectly indicate that lanes with static roadworks are open</t>
  </si>
  <si>
    <t>H062 The driver loses control and enters the maintenance site</t>
  </si>
  <si>
    <t>H053 Collision with workers doing maintenance  on verge</t>
  </si>
  <si>
    <t xml:space="preserve">H034 Driver ignores traffic management protecting a maintenance site </t>
  </si>
  <si>
    <t>H057 Road Traffic Collision in live lane pushes one or more vehicles into a maintenance site</t>
  </si>
  <si>
    <t>H058 Debris in running lane</t>
  </si>
  <si>
    <t>H055 Pedestrian(s) next to path of vehicle</t>
  </si>
  <si>
    <t>H049 Signal Failure</t>
  </si>
  <si>
    <t>H063 On-road resource in/on roadway</t>
  </si>
  <si>
    <t>H064 Excessive Heat or Cold</t>
  </si>
  <si>
    <t>H038 Overcrowding</t>
  </si>
  <si>
    <t>H039 Change in floor level</t>
  </si>
  <si>
    <t>H040 Combustion (fire / smoke / fumes)</t>
  </si>
  <si>
    <t>H041 Sharps</t>
  </si>
  <si>
    <t>H042 Boarding and Alighting at designated stop</t>
  </si>
  <si>
    <t>H043 Boarding and Alighting not at designated stops</t>
  </si>
  <si>
    <t>H044 Vehicle Articulation</t>
  </si>
  <si>
    <t>H047 Threat to personal safety</t>
  </si>
  <si>
    <t>H035 Steps/uneven surfaces</t>
  </si>
  <si>
    <t>H036 Slippery surfaces</t>
  </si>
  <si>
    <t>H037 Surface edge (e.g. platform edge)</t>
  </si>
  <si>
    <t>H065 Emergency services despatched but cannot reach scene</t>
  </si>
  <si>
    <t>H052 Motorcyclist cross-wind buffering</t>
  </si>
  <si>
    <t>H046 Electrical equipment (excluding Overhead Live Wires)</t>
  </si>
  <si>
    <t>H066 Terrorism of system</t>
  </si>
  <si>
    <t>H032 Vandalism of equipment</t>
  </si>
  <si>
    <t xml:space="preserve">H033 Vandalism or sabotage directed at injuring members of the public or staff </t>
  </si>
  <si>
    <t>H050 Infrastructure collapse</t>
  </si>
  <si>
    <t>I1 Vehicles collide in/on roadway</t>
  </si>
  <si>
    <t>I2 Vehicle leaves roadway - exits carriageway</t>
  </si>
  <si>
    <t>Haz_24 Emergency Stopping Bays</t>
  </si>
  <si>
    <t>Haz_27 Driver Comprehension</t>
  </si>
  <si>
    <t>Haz_26 Lane closures</t>
  </si>
  <si>
    <t>Haz_25 System Issues</t>
  </si>
  <si>
    <t>H092 Airborne Debris</t>
  </si>
  <si>
    <t>H093 Water on Carriageway (Flooding)</t>
  </si>
  <si>
    <t>HAZ_28 Vehicle stops on Emergency Lane</t>
  </si>
  <si>
    <t>H094 Vehicle stopped in Emergency Lane</t>
  </si>
  <si>
    <t>H095 Pedestrian(s) standing on Emergency Lane</t>
  </si>
  <si>
    <t>H096 Pedestrian(s) walking along Emegency Lane</t>
  </si>
  <si>
    <t>Haz_24 Stopping Bays</t>
  </si>
  <si>
    <t>Incident ID</t>
  </si>
  <si>
    <t>Incident Name</t>
  </si>
  <si>
    <t>Incident ID and Name</t>
  </si>
  <si>
    <t>Personal Harm Type</t>
  </si>
  <si>
    <t>Cause ID</t>
  </si>
  <si>
    <t>Parent</t>
  </si>
  <si>
    <t>Cause Name</t>
  </si>
  <si>
    <t>Cause ID and Name</t>
  </si>
  <si>
    <t>Level 1 Cause and ID</t>
  </si>
  <si>
    <t>Level 2 Cause and ID</t>
  </si>
  <si>
    <t>Hazard ID</t>
  </si>
  <si>
    <t>Hazard Name</t>
  </si>
  <si>
    <t xml:space="preserve">Hazard ID and Name </t>
  </si>
  <si>
    <t>Events/States</t>
  </si>
  <si>
    <t>Hazard Grouping</t>
  </si>
  <si>
    <t>I1</t>
  </si>
  <si>
    <t>Vehicles collide in/on roadway</t>
  </si>
  <si>
    <t>C003</t>
  </si>
  <si>
    <t>NULL</t>
  </si>
  <si>
    <t>Other Incident</t>
  </si>
  <si>
    <t>State</t>
  </si>
  <si>
    <t>C001</t>
  </si>
  <si>
    <t>Driver tiredness</t>
  </si>
  <si>
    <t>Event</t>
  </si>
  <si>
    <t>C002</t>
  </si>
  <si>
    <t>Rapid onset of illness</t>
  </si>
  <si>
    <t>C004</t>
  </si>
  <si>
    <t>Failed or Conflicting signals</t>
  </si>
  <si>
    <t>C005</t>
  </si>
  <si>
    <t>Power Failure (sub-cause)</t>
  </si>
  <si>
    <t>C006</t>
  </si>
  <si>
    <t>Signal or message sub-system fails (sub-cause)</t>
  </si>
  <si>
    <t>C007</t>
  </si>
  <si>
    <t>Failure of roadside controller (sub-cause)</t>
  </si>
  <si>
    <t>C008</t>
  </si>
  <si>
    <t>Communication system fails (sub-cause)</t>
  </si>
  <si>
    <t>C009</t>
  </si>
  <si>
    <t>Technical failure (sub-cause)</t>
  </si>
  <si>
    <t>C010</t>
  </si>
  <si>
    <t>Driving too fast</t>
  </si>
  <si>
    <t>C011</t>
  </si>
  <si>
    <t>Pressure to keep on timetable (sub-cause)</t>
  </si>
  <si>
    <t>C012</t>
  </si>
  <si>
    <t>Hurried drivers (sub-cause)</t>
  </si>
  <si>
    <t>C013</t>
  </si>
  <si>
    <t>Influence of drugs and alcohol</t>
  </si>
  <si>
    <t>C014</t>
  </si>
  <si>
    <t>Lack of system credibility</t>
  </si>
  <si>
    <t>C015</t>
  </si>
  <si>
    <t>Slippery roadway surface</t>
  </si>
  <si>
    <t>C016</t>
  </si>
  <si>
    <t>Ambulance on a patient transfer</t>
  </si>
  <si>
    <t>C017</t>
  </si>
  <si>
    <t>Tries to gain some advantage</t>
  </si>
  <si>
    <t>C018</t>
  </si>
  <si>
    <t>Use of mobile phone while driving</t>
  </si>
  <si>
    <t>C019</t>
  </si>
  <si>
    <t xml:space="preserve">Vehicle mechanical fault </t>
  </si>
  <si>
    <t>C020</t>
  </si>
  <si>
    <t>Aggressive drivers</t>
  </si>
  <si>
    <t>C021</t>
  </si>
  <si>
    <t>Deliberate disobedience</t>
  </si>
  <si>
    <t>C022</t>
  </si>
  <si>
    <t>Disregard for road signs e.g. due to lack of credibility</t>
  </si>
  <si>
    <t>C023</t>
  </si>
  <si>
    <t>Driver distracted (other causes)</t>
  </si>
  <si>
    <t>C024</t>
  </si>
  <si>
    <t>Driver doesn't notice or misunderstands signs and signals</t>
  </si>
  <si>
    <t>C025</t>
  </si>
  <si>
    <t>Driver indecisive</t>
  </si>
  <si>
    <t>C026</t>
  </si>
  <si>
    <t>Poor visibility</t>
  </si>
  <si>
    <t>C027</t>
  </si>
  <si>
    <t xml:space="preserve">Failure to indicate correctly </t>
  </si>
  <si>
    <t>C028</t>
  </si>
  <si>
    <t>Driver miscommunicates their next movement to other drivers</t>
  </si>
  <si>
    <t>C029</t>
  </si>
  <si>
    <t>Drivers confused by unclear signs, signals or road markings</t>
  </si>
  <si>
    <t>C030</t>
  </si>
  <si>
    <t>Cannot see far enough (when environmental visibility is good)</t>
  </si>
  <si>
    <t>C031</t>
  </si>
  <si>
    <t>Traffic has insufficient gaps</t>
  </si>
  <si>
    <t>C032</t>
  </si>
  <si>
    <t>Driver attempts to overtake while vehicle is turning</t>
  </si>
  <si>
    <t>C033</t>
  </si>
  <si>
    <t>Driver misjudges the envelope required by a turning vehicle</t>
  </si>
  <si>
    <t>C034</t>
  </si>
  <si>
    <t>Driver misjudgement on exit from conflict zone</t>
  </si>
  <si>
    <t>C035</t>
  </si>
  <si>
    <t>Driver distracted by reading road/rail signs and signals</t>
  </si>
  <si>
    <t>C036</t>
  </si>
  <si>
    <t>Driver over-reaction</t>
  </si>
  <si>
    <t>C037</t>
  </si>
  <si>
    <t>Debris or obstruction on roadway</t>
  </si>
  <si>
    <t>C038</t>
  </si>
  <si>
    <t>Encounters abnormal/Oversize load</t>
  </si>
  <si>
    <t>C039</t>
  </si>
  <si>
    <t>Encounters Emergency Service Vehicle on Call</t>
  </si>
  <si>
    <t>C040</t>
  </si>
  <si>
    <t>Pedestrian crossing roadway</t>
  </si>
  <si>
    <t>C041</t>
  </si>
  <si>
    <t>Pedestrian crosses both carriageways to reach emergency phone (sub-cause)</t>
  </si>
  <si>
    <t>C042</t>
  </si>
  <si>
    <t>Pedestrian crossing lanes from broken down vehicle (sub-cause)</t>
  </si>
  <si>
    <t>C043</t>
  </si>
  <si>
    <t>Shortcut (sub-cause)</t>
  </si>
  <si>
    <t>C044</t>
  </si>
  <si>
    <t>To catch public transport (sub-cause)</t>
  </si>
  <si>
    <t>C045</t>
  </si>
  <si>
    <t>Other non time-critical destination (sub-cause)</t>
  </si>
  <si>
    <t>C046</t>
  </si>
  <si>
    <t>Time Critical Destination other than Public Transport (sub-cause)</t>
  </si>
  <si>
    <t>C047</t>
  </si>
  <si>
    <t>Pedestrian in/on roadway (not crossing)</t>
  </si>
  <si>
    <t>C048</t>
  </si>
  <si>
    <t>Drivers and passengers around the scene of a minor incident  (sub-cause)</t>
  </si>
  <si>
    <t>C049</t>
  </si>
  <si>
    <t>Person trying to repair/inspect vehicle in running lane/attempting to pull over into central reserve  (sub-cause)</t>
  </si>
  <si>
    <t>C051</t>
  </si>
  <si>
    <t>C052</t>
  </si>
  <si>
    <t>C053</t>
  </si>
  <si>
    <t>C054</t>
  </si>
  <si>
    <t>Pedestrian/cyclist unable to move (e.g. shoe/wheel trapped in tracks)  (sub-cause)</t>
  </si>
  <si>
    <t>C055</t>
  </si>
  <si>
    <t>March or Demonstration  (sub-cause)</t>
  </si>
  <si>
    <t>C056</t>
  </si>
  <si>
    <t>Attempted Suicide (sub-cause)</t>
  </si>
  <si>
    <t>C057</t>
  </si>
  <si>
    <t>C058</t>
  </si>
  <si>
    <t>Pedestrian walking along roadway (sub-cause)</t>
  </si>
  <si>
    <t>C059</t>
  </si>
  <si>
    <t>Driver misjudgement</t>
  </si>
  <si>
    <t>C060</t>
  </si>
  <si>
    <t>Badly parked vehicle</t>
  </si>
  <si>
    <t>Hurried drivers</t>
  </si>
  <si>
    <t>C063</t>
  </si>
  <si>
    <t>Finding or reversing back to a destination</t>
  </si>
  <si>
    <t>C064</t>
  </si>
  <si>
    <t>Finding or reversing back to a parking space</t>
  </si>
  <si>
    <t>C065</t>
  </si>
  <si>
    <t>Finding an alternative route (incident ahead)</t>
  </si>
  <si>
    <t>C066</t>
  </si>
  <si>
    <t>Driver attempts to get the vehicle to safety, emergency telephone or tries to get home</t>
  </si>
  <si>
    <t>C067</t>
  </si>
  <si>
    <t>Driver feeling unwell (sub-cause)</t>
  </si>
  <si>
    <t>C068</t>
  </si>
  <si>
    <t>Incorrect lane usage for vehicle speed</t>
  </si>
  <si>
    <t>C069</t>
  </si>
  <si>
    <t>Mechanical problems (other than with drive train) that make it unsafe to travel faster (sub-cause)</t>
  </si>
  <si>
    <t>C070</t>
  </si>
  <si>
    <t>Over-cautious driver</t>
  </si>
  <si>
    <t>C071</t>
  </si>
  <si>
    <t>Problems in the drive train that prevent the vehicle travelling faster (sub-cause)</t>
  </si>
  <si>
    <t>C072</t>
  </si>
  <si>
    <t>Problems that affect the driver's confidence (sub-cause)</t>
  </si>
  <si>
    <t>C073</t>
  </si>
  <si>
    <t>Abnormal/Oversize load</t>
  </si>
  <si>
    <t>C074</t>
  </si>
  <si>
    <t>Drivers ignore speed limits signals and/or road rules</t>
  </si>
  <si>
    <t>C075</t>
  </si>
  <si>
    <t>Mimicking other driver behaviour (sub-cause)</t>
  </si>
  <si>
    <t>C076</t>
  </si>
  <si>
    <t>Reason for speed restriction not apparent - signals lack credibility (sub-cause)</t>
  </si>
  <si>
    <t>C077</t>
  </si>
  <si>
    <t>Speed limit appears too slow when lanes are flowing freely (sub-cause)</t>
  </si>
  <si>
    <t>C078</t>
  </si>
  <si>
    <t>Ignorance of speed restrictions and disregard for law</t>
  </si>
  <si>
    <t>C080</t>
  </si>
  <si>
    <t>Vehicle pursuit (by Police or other motorist)</t>
  </si>
  <si>
    <t>C082</t>
  </si>
  <si>
    <t>Congestion</t>
  </si>
  <si>
    <t>C083</t>
  </si>
  <si>
    <t>Driver cannot see why vehicle in front has stopped</t>
  </si>
  <si>
    <t>C084</t>
  </si>
  <si>
    <t>Driver unable to predict traffic conditions ahead</t>
  </si>
  <si>
    <t>C085</t>
  </si>
  <si>
    <t>Increasing traffic density</t>
  </si>
  <si>
    <t>C086</t>
  </si>
  <si>
    <t>Darkness</t>
  </si>
  <si>
    <t>C087</t>
  </si>
  <si>
    <t>Fog</t>
  </si>
  <si>
    <t>C088</t>
  </si>
  <si>
    <t>Low sun</t>
  </si>
  <si>
    <t>C089</t>
  </si>
  <si>
    <t>Heavy rain / snow</t>
  </si>
  <si>
    <t>C090</t>
  </si>
  <si>
    <t>Water Spray</t>
  </si>
  <si>
    <t>C449</t>
  </si>
  <si>
    <t>Rain Storm</t>
  </si>
  <si>
    <t>C450</t>
  </si>
  <si>
    <t>Storm Surge</t>
  </si>
  <si>
    <t>C451</t>
  </si>
  <si>
    <t>Blocked or inadequate drainage</t>
  </si>
  <si>
    <t>C092</t>
  </si>
  <si>
    <t>Heavy Traffic (sub-cause)</t>
  </si>
  <si>
    <t>C093</t>
  </si>
  <si>
    <t>Response to a 000 call</t>
  </si>
  <si>
    <t>C095</t>
  </si>
  <si>
    <t>Misconception of motorcycle braking ability</t>
  </si>
  <si>
    <t>C096</t>
  </si>
  <si>
    <t>Vehicle in front driving slowly</t>
  </si>
  <si>
    <t>C---</t>
  </si>
  <si>
    <t>No Cause</t>
  </si>
  <si>
    <t>C097</t>
  </si>
  <si>
    <t>On-road resource accesses equipment or infrastructure in the central reserve</t>
  </si>
  <si>
    <t>C098</t>
  </si>
  <si>
    <t>On-road resource attends pedestrian in central reserve</t>
  </si>
  <si>
    <t>C099</t>
  </si>
  <si>
    <t xml:space="preserve">On-road resource picks up debris </t>
  </si>
  <si>
    <t>C452</t>
  </si>
  <si>
    <t>On-road resource attends a vehicle breakdown</t>
  </si>
  <si>
    <t>C111</t>
  </si>
  <si>
    <t>Encounters Vehicle breakdown in/on roadway</t>
  </si>
  <si>
    <t>C109</t>
  </si>
  <si>
    <t>Derailment</t>
  </si>
  <si>
    <t>Debris or obstruction on roadway (sub-cause)</t>
  </si>
  <si>
    <t>Driving too fast (sub-cause)</t>
  </si>
  <si>
    <t>C105</t>
  </si>
  <si>
    <t>Track or points failure (sub-cause)</t>
  </si>
  <si>
    <t>C106</t>
  </si>
  <si>
    <t>Animal in/on roadway</t>
  </si>
  <si>
    <t>C107</t>
  </si>
  <si>
    <t>Driver sees a police car</t>
  </si>
  <si>
    <t>C117</t>
  </si>
  <si>
    <t>Minor collision</t>
  </si>
  <si>
    <t>C149</t>
  </si>
  <si>
    <t>Vehicle Breakdown</t>
  </si>
  <si>
    <t>C119</t>
  </si>
  <si>
    <t>Parking vehicle waiting for, or waiting to enter on-street parking space.</t>
  </si>
  <si>
    <t>C120</t>
  </si>
  <si>
    <t>Stopped at traffic signals (main carriageway)</t>
  </si>
  <si>
    <t>C121</t>
  </si>
  <si>
    <t>Stopped at traffic signals (for left or right turn)</t>
  </si>
  <si>
    <t>C122</t>
  </si>
  <si>
    <t>Waiting to complete manoeuvre at non-signalised intersection</t>
  </si>
  <si>
    <t>C168</t>
  </si>
  <si>
    <t>Confused driver enters freeway via exit slip</t>
  </si>
  <si>
    <t>Attempted Suicide</t>
  </si>
  <si>
    <t>C125</t>
  </si>
  <si>
    <t>Driver misses junction</t>
  </si>
  <si>
    <t>C126</t>
  </si>
  <si>
    <t>Light Rail Vehicle - Bi-directional Running</t>
  </si>
  <si>
    <t>C128</t>
  </si>
  <si>
    <t>Motorcyclists either fail to appreciate the risk or decide the risk is worth taking for the time saved.</t>
  </si>
  <si>
    <t>C129</t>
  </si>
  <si>
    <t xml:space="preserve">Disregard for highway code </t>
  </si>
  <si>
    <t>C130</t>
  </si>
  <si>
    <t xml:space="preserve">Late merging </t>
  </si>
  <si>
    <t>C131</t>
  </si>
  <si>
    <t xml:space="preserve">Overuse of offside lane </t>
  </si>
  <si>
    <t>C135</t>
  </si>
  <si>
    <t>C164</t>
  </si>
  <si>
    <t>Change in vehicle speed (sub-cause)</t>
  </si>
  <si>
    <t>C136</t>
  </si>
  <si>
    <t>Driver confusion on lane merges</t>
  </si>
  <si>
    <t>C103</t>
  </si>
  <si>
    <t>C110</t>
  </si>
  <si>
    <t>Drivers suffer information overload</t>
  </si>
  <si>
    <t>C127</t>
  </si>
  <si>
    <t xml:space="preserve">Failure to check behind </t>
  </si>
  <si>
    <t>C137</t>
  </si>
  <si>
    <t>Incorrect headlight flashing (sub-cause)</t>
  </si>
  <si>
    <t>C138</t>
  </si>
  <si>
    <t>Informal/indecisive communication during stationary traffic (sub-cause)</t>
  </si>
  <si>
    <t>C139</t>
  </si>
  <si>
    <t xml:space="preserve">Insufficient headway (cutting up) </t>
  </si>
  <si>
    <t>C140</t>
  </si>
  <si>
    <t>Rapid lane change</t>
  </si>
  <si>
    <t>C141</t>
  </si>
  <si>
    <t>Slow change</t>
  </si>
  <si>
    <t>C142</t>
  </si>
  <si>
    <t>Vehicle does not indicate (sub-cause)</t>
  </si>
  <si>
    <t>C143</t>
  </si>
  <si>
    <t>Vehicle driving too close behind a large vehicle</t>
  </si>
  <si>
    <t>C144</t>
  </si>
  <si>
    <t>Vehicle indicates incorrectly (sub-cause)</t>
  </si>
  <si>
    <t>C145</t>
  </si>
  <si>
    <t>Visibility of overhead signs obscured by lorries</t>
  </si>
  <si>
    <t>C147</t>
  </si>
  <si>
    <t>Driver takes evasive action and ends up stopping on the central reserve</t>
  </si>
  <si>
    <t>Vehicle breakdown</t>
  </si>
  <si>
    <t>I2</t>
  </si>
  <si>
    <t>Vehicle leaves roadway - exits carriageway</t>
  </si>
  <si>
    <t>C190</t>
  </si>
  <si>
    <t>C091</t>
  </si>
  <si>
    <t>C150</t>
  </si>
  <si>
    <t>Confusing lane markings</t>
  </si>
  <si>
    <t>C151</t>
  </si>
  <si>
    <t>Driver error (distracted etc)</t>
  </si>
  <si>
    <t>C152</t>
  </si>
  <si>
    <t>Infrastructure not visible enough</t>
  </si>
  <si>
    <t>C153</t>
  </si>
  <si>
    <t>Lanes not wide enough</t>
  </si>
  <si>
    <t>C154</t>
  </si>
  <si>
    <t>Lighting inadequate</t>
  </si>
  <si>
    <t>C155</t>
  </si>
  <si>
    <t>Vehicle trying to avoid another incident</t>
  </si>
  <si>
    <t>I3</t>
  </si>
  <si>
    <t>Vehicle collides with infrastructure whist using roadway</t>
  </si>
  <si>
    <t>Electricution</t>
  </si>
  <si>
    <t>C205</t>
  </si>
  <si>
    <t xml:space="preserve">Encroachment into normal vehicle envelope </t>
  </si>
  <si>
    <t>C170</t>
  </si>
  <si>
    <t>Damage (e.g. sustainted in previous collision)</t>
  </si>
  <si>
    <t>C162</t>
  </si>
  <si>
    <t>Cable joint failure (sub-cause)</t>
  </si>
  <si>
    <t>C196</t>
  </si>
  <si>
    <t>Tensioning system failure (sub-cause)</t>
  </si>
  <si>
    <t>C227</t>
  </si>
  <si>
    <t>Excessive heat causing wires to sag (sub-cause)</t>
  </si>
  <si>
    <t>C228</t>
  </si>
  <si>
    <t>Installed in wrong location (sub-cause)</t>
  </si>
  <si>
    <t>C229</t>
  </si>
  <si>
    <t>Site constraints (sub-cause)</t>
  </si>
  <si>
    <t>C169</t>
  </si>
  <si>
    <t>Infrastructure too close</t>
  </si>
  <si>
    <t>I4</t>
  </si>
  <si>
    <t>Vehicle collides with maintenance site / vehicle</t>
  </si>
  <si>
    <t>C204</t>
  </si>
  <si>
    <t xml:space="preserve">Resurfacing </t>
  </si>
  <si>
    <t>C203</t>
  </si>
  <si>
    <t xml:space="preserve">Repair to infrastructure </t>
  </si>
  <si>
    <t>C163</t>
  </si>
  <si>
    <t>Central reserve repair</t>
  </si>
  <si>
    <t>C118</t>
  </si>
  <si>
    <t>Equipment repair - other</t>
  </si>
  <si>
    <t>C217</t>
  </si>
  <si>
    <t>Light Rail Infrastruture maintenance</t>
  </si>
  <si>
    <t>C199</t>
  </si>
  <si>
    <t>Safety barrier repair</t>
  </si>
  <si>
    <t>C173</t>
  </si>
  <si>
    <t>Large debris removal</t>
  </si>
  <si>
    <t>C218</t>
  </si>
  <si>
    <t xml:space="preserve">Drainage inspections </t>
  </si>
  <si>
    <t>C171</t>
  </si>
  <si>
    <t xml:space="preserve">Inspection of damage to nearside safety barrier </t>
  </si>
  <si>
    <t>C183</t>
  </si>
  <si>
    <t xml:space="preserve">Vehicle hits safety barrier at point where maintenance is taking place on verge </t>
  </si>
  <si>
    <t>C215</t>
  </si>
  <si>
    <t xml:space="preserve">Does not believe traffic management warning signs </t>
  </si>
  <si>
    <t>C216</t>
  </si>
  <si>
    <t xml:space="preserve">Does not notice traffic management </t>
  </si>
  <si>
    <t>Driver tiredness (sub-cause)</t>
  </si>
  <si>
    <t>C206</t>
  </si>
  <si>
    <t xml:space="preserve">Misunderstands traffic management warning signs and signals </t>
  </si>
  <si>
    <t>I5</t>
  </si>
  <si>
    <t>C212</t>
  </si>
  <si>
    <t>C222</t>
  </si>
  <si>
    <t>Failure of component or fitting on infrastructure (sub-cause)</t>
  </si>
  <si>
    <t>C172</t>
  </si>
  <si>
    <t>Insecure connection to caravan / trailer</t>
  </si>
  <si>
    <t>C441</t>
  </si>
  <si>
    <t>Installation or maintenance error (sub-cause)</t>
  </si>
  <si>
    <t>C174</t>
  </si>
  <si>
    <t>Load shedding</t>
  </si>
  <si>
    <t>C175</t>
  </si>
  <si>
    <t xml:space="preserve">Maintenance work site near by </t>
  </si>
  <si>
    <t>C202</t>
  </si>
  <si>
    <t>Mechanical parts fall off vehicle</t>
  </si>
  <si>
    <t>C207</t>
  </si>
  <si>
    <t>Object falls off overhead structure</t>
  </si>
  <si>
    <t>C197</t>
  </si>
  <si>
    <t>Structural design failure (sub-cause)</t>
  </si>
  <si>
    <t>Tools dropped and left after maintenance (sub-cause)</t>
  </si>
  <si>
    <t>C184</t>
  </si>
  <si>
    <t>Vandals throw objects from overbridges (sub-cause)</t>
  </si>
  <si>
    <t>I7</t>
  </si>
  <si>
    <t>Personal Harm (Non Collision)</t>
  </si>
  <si>
    <t>Impact</t>
  </si>
  <si>
    <t>C430</t>
  </si>
  <si>
    <t>Vehicle hits debris / Object thrown from vehicle</t>
  </si>
  <si>
    <t>I6</t>
  </si>
  <si>
    <t>Drivers and passengers around the scene of a minor incident/breakdown</t>
  </si>
  <si>
    <t>C457</t>
  </si>
  <si>
    <t>Person trying to repair/inspect vehicle in running lane/attempting to pull over into central reserve</t>
  </si>
  <si>
    <t>March or Demonstration</t>
  </si>
  <si>
    <t>C219</t>
  </si>
  <si>
    <t>Driver allows passengers to disembark</t>
  </si>
  <si>
    <t>Congestion (sub-cause)</t>
  </si>
  <si>
    <t>C177</t>
  </si>
  <si>
    <t>C178</t>
  </si>
  <si>
    <t>Waiting on verge/footway</t>
  </si>
  <si>
    <t>C180</t>
  </si>
  <si>
    <t>Awaiting lift from private vehicle (sub-cause)</t>
  </si>
  <si>
    <t>C460</t>
  </si>
  <si>
    <t>Awaiting assistance following a Breakdown or Incident</t>
  </si>
  <si>
    <t>C461</t>
  </si>
  <si>
    <t>Seeking assistance following a Breakdown or Incident</t>
  </si>
  <si>
    <t>Power Failure</t>
  </si>
  <si>
    <t>Fall</t>
  </si>
  <si>
    <t>Technical failure</t>
  </si>
  <si>
    <t>C159</t>
  </si>
  <si>
    <t>Approaching 'blocked' intersection too quickly</t>
  </si>
  <si>
    <t>Illness</t>
  </si>
  <si>
    <t>C133</t>
  </si>
  <si>
    <t>Food poisoning (sub-cause)</t>
  </si>
  <si>
    <t>C114</t>
  </si>
  <si>
    <t>Heart attack or similar (sub-cause)</t>
  </si>
  <si>
    <t>Heat stroke / hypothermia</t>
  </si>
  <si>
    <t>C165</t>
  </si>
  <si>
    <t>Climate control failure</t>
  </si>
  <si>
    <t>Various</t>
  </si>
  <si>
    <t>C201</t>
  </si>
  <si>
    <t>Service not sufficient for demand</t>
  </si>
  <si>
    <t>Burns</t>
  </si>
  <si>
    <t>Cuts</t>
  </si>
  <si>
    <t>Entrapment</t>
  </si>
  <si>
    <t>C226</t>
  </si>
  <si>
    <t>Door operation</t>
  </si>
  <si>
    <t>C230</t>
  </si>
  <si>
    <t>C161</t>
  </si>
  <si>
    <t>Boarding or alighting when door closing</t>
  </si>
  <si>
    <t>C188</t>
  </si>
  <si>
    <t>Unexpectedly large gap at vehicle entrance/exit</t>
  </si>
  <si>
    <t>C102</t>
  </si>
  <si>
    <t>Unprotected vehicle articulation</t>
  </si>
  <si>
    <t>C158</t>
  </si>
  <si>
    <t>Anti-social behaviour</t>
  </si>
  <si>
    <t>C192</t>
  </si>
  <si>
    <t>Thrown object penetrates compartment/cabin</t>
  </si>
  <si>
    <t>C232</t>
  </si>
  <si>
    <t>Lack of demarcation</t>
  </si>
  <si>
    <t>C225</t>
  </si>
  <si>
    <t>Overcrowding</t>
  </si>
  <si>
    <t>Service not sufficient for demand (sub-cause)</t>
  </si>
  <si>
    <t>C156</t>
  </si>
  <si>
    <t>Allocated space not sufficient for demand</t>
  </si>
  <si>
    <t>Further deterioration</t>
  </si>
  <si>
    <t>C176</t>
  </si>
  <si>
    <t>Location not reported correctly</t>
  </si>
  <si>
    <t>C439</t>
  </si>
  <si>
    <t xml:space="preserve">Passing HGVs / LRVs/ varying vehicle size </t>
  </si>
  <si>
    <t>C198</t>
  </si>
  <si>
    <t xml:space="preserve">Strong winds </t>
  </si>
  <si>
    <t>C213</t>
  </si>
  <si>
    <t xml:space="preserve">De-wirement </t>
  </si>
  <si>
    <t>C223</t>
  </si>
  <si>
    <t>Pantograph tangles with overhead wire</t>
  </si>
  <si>
    <t>Tensioning system failure</t>
  </si>
  <si>
    <t>C224</t>
  </si>
  <si>
    <t>Insulation measures fail</t>
  </si>
  <si>
    <t>C189</t>
  </si>
  <si>
    <t>Unauthorised access to Electrical equipment</t>
  </si>
  <si>
    <t>I8</t>
  </si>
  <si>
    <t>Sabotage, vandalism or terrorism</t>
  </si>
  <si>
    <t>C193</t>
  </si>
  <si>
    <t xml:space="preserve">Terrorism threat hoax </t>
  </si>
  <si>
    <t>C194</t>
  </si>
  <si>
    <t xml:space="preserve">Terrorist bomb/incident at Control Center </t>
  </si>
  <si>
    <t>C195</t>
  </si>
  <si>
    <t xml:space="preserve">Terrorist bomb placed on infrastructure </t>
  </si>
  <si>
    <t>C187</t>
  </si>
  <si>
    <t xml:space="preserve">Vandalism by drivers </t>
  </si>
  <si>
    <t>C185</t>
  </si>
  <si>
    <t xml:space="preserve">Vandalism of infrastructure by locals </t>
  </si>
  <si>
    <t>C167</t>
  </si>
  <si>
    <t xml:space="preserve">Computer hacker sets off a computer virus in the scheme Comms system </t>
  </si>
  <si>
    <t>C214</t>
  </si>
  <si>
    <t>Hacker gains control of comms system  (sub-cause)</t>
  </si>
  <si>
    <t>C200</t>
  </si>
  <si>
    <t xml:space="preserve">Sabotage by disgruntled worker </t>
  </si>
  <si>
    <t>C186</t>
  </si>
  <si>
    <t xml:space="preserve">Vandals throw heavy objects onto carriageway </t>
  </si>
  <si>
    <t>C181</t>
  </si>
  <si>
    <t>Virus disables comms / control system (sub-cause)</t>
  </si>
  <si>
    <t>C182</t>
  </si>
  <si>
    <t>Vehicle damage</t>
  </si>
  <si>
    <t>I9</t>
  </si>
  <si>
    <t>Infrastructure Collape or Failure</t>
  </si>
  <si>
    <t>Falling object</t>
  </si>
  <si>
    <t>Impact from vehicle</t>
  </si>
  <si>
    <t>C166</t>
  </si>
  <si>
    <t>Component failure</t>
  </si>
  <si>
    <t>C426</t>
  </si>
  <si>
    <t>Driver is unsure whether stopping in Emergency Stopping Bay is permitted</t>
  </si>
  <si>
    <t>H067</t>
  </si>
  <si>
    <t>C427</t>
  </si>
  <si>
    <t>C428</t>
  </si>
  <si>
    <t>H068</t>
  </si>
  <si>
    <t>C381</t>
  </si>
  <si>
    <t>Hitchhikers (Sub-Cause)</t>
  </si>
  <si>
    <t>H069</t>
  </si>
  <si>
    <t>C160</t>
  </si>
  <si>
    <t>C179</t>
  </si>
  <si>
    <t>C420</t>
  </si>
  <si>
    <t>People getting out of vehicle on driver's side (Sub-Cause)</t>
  </si>
  <si>
    <t>C254</t>
  </si>
  <si>
    <t xml:space="preserve">People waiting for service vehicles to arrive </t>
  </si>
  <si>
    <t>C255</t>
  </si>
  <si>
    <t xml:space="preserve">Person investigating problem with vehicle </t>
  </si>
  <si>
    <t>C257</t>
  </si>
  <si>
    <t>Person walking to emergency telephone</t>
  </si>
  <si>
    <t>C422</t>
  </si>
  <si>
    <t>Person(s) asking for directions (Sub-Cause)</t>
  </si>
  <si>
    <t>C423</t>
  </si>
  <si>
    <t>Person(s) investigating problem with vehicle (Sub-Cause)</t>
  </si>
  <si>
    <t>C424</t>
  </si>
  <si>
    <t>Person(s) walking to emergency roadside telephone (Sub-Cause)</t>
  </si>
  <si>
    <t>C425</t>
  </si>
  <si>
    <t>Person(s) walking to use emergency telephone from elsewhere (Sub-Cause)</t>
  </si>
  <si>
    <t>H070</t>
  </si>
  <si>
    <t>H071</t>
  </si>
  <si>
    <t>C429</t>
  </si>
  <si>
    <t>Driver misunderstands marking, and thinks it is a lane.</t>
  </si>
  <si>
    <t>H072</t>
  </si>
  <si>
    <t>C435</t>
  </si>
  <si>
    <t>Driver tries to avoid another incident</t>
  </si>
  <si>
    <t>C436</t>
  </si>
  <si>
    <t>H073</t>
  </si>
  <si>
    <t>C112</t>
  </si>
  <si>
    <t>C113</t>
  </si>
  <si>
    <t>C267</t>
  </si>
  <si>
    <t>Recovery vehicle does not have room to operate</t>
  </si>
  <si>
    <t>C334</t>
  </si>
  <si>
    <t>H074</t>
  </si>
  <si>
    <t>C363</t>
  </si>
  <si>
    <t>C319</t>
  </si>
  <si>
    <t>C368</t>
  </si>
  <si>
    <t>C270</t>
  </si>
  <si>
    <t>C369</t>
  </si>
  <si>
    <t>C376</t>
  </si>
  <si>
    <t>H075</t>
  </si>
  <si>
    <t>C445</t>
  </si>
  <si>
    <t xml:space="preserve">Conflict between AMI and AMS settings </t>
  </si>
  <si>
    <t>H076</t>
  </si>
  <si>
    <t>Conflicting signs and signals are set</t>
  </si>
  <si>
    <t>C446</t>
  </si>
  <si>
    <t xml:space="preserve">Conflict between two parties </t>
  </si>
  <si>
    <t>C134</t>
  </si>
  <si>
    <t>Fault in system data, signal sequencing rules, etc</t>
  </si>
  <si>
    <t>C211</t>
  </si>
  <si>
    <t xml:space="preserve">Mismatch between fixed signs and variable signs and signals </t>
  </si>
  <si>
    <t>C437</t>
  </si>
  <si>
    <t xml:space="preserve">Confusion over lane referencing </t>
  </si>
  <si>
    <t>H077</t>
  </si>
  <si>
    <t>Lane closure signals are set in wrong lane following an incident due to operator error</t>
  </si>
  <si>
    <t>C100</t>
  </si>
  <si>
    <t xml:space="preserve">Addressing error in system data or roadside controller </t>
  </si>
  <si>
    <t>H078</t>
  </si>
  <si>
    <t>Lane diverts into lane with incident due to technical failure</t>
  </si>
  <si>
    <t>C287</t>
  </si>
  <si>
    <t xml:space="preserve">System failure during hard shoulder closure leaves several Lane Divert Right signals showing </t>
  </si>
  <si>
    <t>H079</t>
  </si>
  <si>
    <t>Operator fails to remove signals after incident</t>
  </si>
  <si>
    <t>C431</t>
  </si>
  <si>
    <t xml:space="preserve">Delay in message reaching operator via phone system </t>
  </si>
  <si>
    <t>H080</t>
  </si>
  <si>
    <t>Operator fails to set signals to protect incident in timely manner</t>
  </si>
  <si>
    <t>C438</t>
  </si>
  <si>
    <t xml:space="preserve">Does not notice incident or obstruction </t>
  </si>
  <si>
    <t>C442</t>
  </si>
  <si>
    <t xml:space="preserve">No operators available </t>
  </si>
  <si>
    <t>C241</t>
  </si>
  <si>
    <t xml:space="preserve">Operator error: made aware of need but does not take action </t>
  </si>
  <si>
    <t>C242</t>
  </si>
  <si>
    <t xml:space="preserve">Operator fails to answer phone </t>
  </si>
  <si>
    <t>C291</t>
  </si>
  <si>
    <t xml:space="preserve">System too busy resulting in a delay in setting the signal </t>
  </si>
  <si>
    <t>C237</t>
  </si>
  <si>
    <t xml:space="preserve">Operator error - signals cleared before incident is cleared </t>
  </si>
  <si>
    <t>H081</t>
  </si>
  <si>
    <t>Signals change while TO/ emergency services are still on motorway</t>
  </si>
  <si>
    <t>C290</t>
  </si>
  <si>
    <t xml:space="preserve">System failure while protecting incident </t>
  </si>
  <si>
    <t>C294</t>
  </si>
  <si>
    <t xml:space="preserve">Technical failure in detection systems </t>
  </si>
  <si>
    <t>H082</t>
  </si>
  <si>
    <t>Signals set in wrong place (i.e. are not protecting the incident)</t>
  </si>
  <si>
    <t>C295</t>
  </si>
  <si>
    <t>Technical failure in signal setting equipment, system data, etc</t>
  </si>
  <si>
    <t>H083</t>
  </si>
  <si>
    <t>System failure - signs or signals incorrectly indicate that lanes with static roadworks are open</t>
  </si>
  <si>
    <t>H084</t>
  </si>
  <si>
    <t>Unable to remove settings of signs or signals after incidents</t>
  </si>
  <si>
    <t>C444</t>
  </si>
  <si>
    <t xml:space="preserve">Communication system fails </t>
  </si>
  <si>
    <t>H085</t>
  </si>
  <si>
    <t>Unable to set signs and signals to protect incidents</t>
  </si>
  <si>
    <t xml:space="preserve">Maintenance error </t>
  </si>
  <si>
    <t>C261</t>
  </si>
  <si>
    <t xml:space="preserve">Power failure causes blank signals during incident </t>
  </si>
  <si>
    <t>C108</t>
  </si>
  <si>
    <t>Drivers react too quickly to changing lane diversion signs/signals</t>
  </si>
  <si>
    <t>H086</t>
  </si>
  <si>
    <t>Vehicle decelerates suddenly in response to signals</t>
  </si>
  <si>
    <t>C284</t>
  </si>
  <si>
    <t>Sudden and Large changes to signals as a result of system failure</t>
  </si>
  <si>
    <t>C434</t>
  </si>
  <si>
    <t>Does not believe signs and signals</t>
  </si>
  <si>
    <t>H087</t>
  </si>
  <si>
    <t>Driver ignores closed lane(s) signals that are protecting an incident</t>
  </si>
  <si>
    <t>C447</t>
  </si>
  <si>
    <t>Does not notice signs and signals</t>
  </si>
  <si>
    <t>C443</t>
  </si>
  <si>
    <t>Misunderstands signs and signals</t>
  </si>
  <si>
    <t>C433</t>
  </si>
  <si>
    <t>Diffident driver not able to force a gap in adjacent lane (probably removed as difficult to differential with below)</t>
  </si>
  <si>
    <t>H088</t>
  </si>
  <si>
    <t>Lane(s) closed, but driver unable to leave lane and stops</t>
  </si>
  <si>
    <t>C448</t>
  </si>
  <si>
    <t>Driver decides to gain advantage, but upon reaching Stop signal, is not let in</t>
  </si>
  <si>
    <t>H089</t>
  </si>
  <si>
    <t>Driver observance of red X changes on rest of network</t>
  </si>
  <si>
    <t>H090</t>
  </si>
  <si>
    <t>Drivers assume that Emergency Lane is open immediately after the All Lanes Running Section</t>
  </si>
  <si>
    <t>C440</t>
  </si>
  <si>
    <t>Misunderstanding</t>
  </si>
  <si>
    <t>H091</t>
  </si>
  <si>
    <t>Drivers assume they can use Emergency Lane on rest of network</t>
  </si>
  <si>
    <t>C354</t>
  </si>
  <si>
    <t>C432</t>
  </si>
  <si>
    <t>Driver can see that LBS1 is open in section ahead (Sub-Cause)</t>
  </si>
  <si>
    <t>C358</t>
  </si>
  <si>
    <t>Driver enters closed section of LBS1 to jump queues (Sub-Cause)</t>
  </si>
  <si>
    <t>C453</t>
  </si>
  <si>
    <t>Authorised vehicle stopped on Emergency Lane</t>
  </si>
  <si>
    <t>C456</t>
  </si>
  <si>
    <t>C454</t>
  </si>
  <si>
    <t>Comfort stop (Sub-Cause)</t>
  </si>
  <si>
    <t>Illness, sleepiness (Sub-Cause)</t>
  </si>
  <si>
    <t>C458</t>
  </si>
  <si>
    <t>Minor mechanical problems (Sub-Cause)</t>
  </si>
  <si>
    <t>C459</t>
  </si>
  <si>
    <t>To ask directions (Sub-Cause)</t>
  </si>
  <si>
    <t>C455</t>
  </si>
  <si>
    <t xml:space="preserve">Vehicle stops unavoidably </t>
  </si>
  <si>
    <t xml:space="preserve">Vehicle stops unnecessarily </t>
  </si>
  <si>
    <t>Hazard Group Selector</t>
  </si>
  <si>
    <t>Change in Risk (%)</t>
  </si>
  <si>
    <t>Likelihood Index</t>
  </si>
  <si>
    <t>Severity Index</t>
  </si>
  <si>
    <t>Index</t>
  </si>
  <si>
    <t>Score</t>
  </si>
  <si>
    <t>Existing Crash Record</t>
  </si>
  <si>
    <t>Fatal</t>
  </si>
  <si>
    <t>Serious</t>
  </si>
  <si>
    <t>Medical</t>
  </si>
  <si>
    <t>01 - Pedest: Near Side</t>
  </si>
  <si>
    <t>02 - Pedest: Emerging From Near Side</t>
  </si>
  <si>
    <t>03 - Pedest: Far Side</t>
  </si>
  <si>
    <t>04 - Pedest: Play / Work / Stand On Cway</t>
  </si>
  <si>
    <t>98 - Pedest: Other</t>
  </si>
  <si>
    <t>10 - Intx: Other</t>
  </si>
  <si>
    <t>11 - Intx: Thru - Thru</t>
  </si>
  <si>
    <t>12 - Intx: Right - Thru</t>
  </si>
  <si>
    <t>13 - Intx: Left - Thru</t>
  </si>
  <si>
    <t>14 - Intx: Thru - Right</t>
  </si>
  <si>
    <t>15 - Intx: Right - Right</t>
  </si>
  <si>
    <t>16 - Intx: Left - Right</t>
  </si>
  <si>
    <t>17 - Intx: Thru - Left</t>
  </si>
  <si>
    <t>19 - Intx: Left - Left</t>
  </si>
  <si>
    <t>20 - Opposite Dirn: Other</t>
  </si>
  <si>
    <t>21 - Opposite Dirn: Head On</t>
  </si>
  <si>
    <t>22 - Opposite Dirn: Thru - Right</t>
  </si>
  <si>
    <t>23 - Opposite Dirn: Right - Left</t>
  </si>
  <si>
    <t>27 - Opposite Dirn: U - Turn</t>
  </si>
  <si>
    <t>30 - Same Dirn: Other</t>
  </si>
  <si>
    <t>31 - Same Dirn: Same Lane Rear End</t>
  </si>
  <si>
    <t>32 - Same Dirn: Same Lane Left Rear</t>
  </si>
  <si>
    <t>33 - Same Dirn: Same Lane Right Rear</t>
  </si>
  <si>
    <t>34 - Same Dirn: Same Lane U - Turn</t>
  </si>
  <si>
    <t>35 - Same Dirn: Parallel Lanes - S/swipe</t>
  </si>
  <si>
    <t>36 - Same Dirn: Change Lanes - Right</t>
  </si>
  <si>
    <t>37 - Same Dirn: Change Lanes - Left</t>
  </si>
  <si>
    <t>38 - Same Dirn: Parallel Lanes - Turn Right S/swipe</t>
  </si>
  <si>
    <t>39 - Same Dirn: Parallel Lanes - Turn Left S/swipe</t>
  </si>
  <si>
    <t>40 - Manoeuv: Other</t>
  </si>
  <si>
    <t>42 - Manoeuv: Leaving Parking</t>
  </si>
  <si>
    <t>45 - Manoeuv: Reversing In Traffic</t>
  </si>
  <si>
    <t>47 - Manoeuv: Leaving Driveway</t>
  </si>
  <si>
    <t>49 - Manoeuv: From Footway</t>
  </si>
  <si>
    <t>53 - Overtaking: Pulling Out</t>
  </si>
  <si>
    <t>60 - On Path: Other</t>
  </si>
  <si>
    <t>61 - On Path: Parked</t>
  </si>
  <si>
    <t>63 - On Path: Accident Or Breakdown</t>
  </si>
  <si>
    <t>64 - On Path: Open Car Door</t>
  </si>
  <si>
    <t>67 - On Path: Temp Obj On Cway</t>
  </si>
  <si>
    <t>69 - On Path: Hit Animal</t>
  </si>
  <si>
    <t>71 - Off Path On Straight: Off Left Cway</t>
  </si>
  <si>
    <t>72 - Off Path On Straight: Off Left Cway Obj</t>
  </si>
  <si>
    <t>74 - Off Path On Straight: Off Right Cway Obj</t>
  </si>
  <si>
    <t>75 - Off Path On Straight: Lost Control On Cway</t>
  </si>
  <si>
    <t>76 - Loss Of Control: Left Turn - Intx</t>
  </si>
  <si>
    <t>82 - Off Path On Curve: Off Right Bend In Obj</t>
  </si>
  <si>
    <t>84 - Off Path On Curve: Off Left Bend In Obj</t>
  </si>
  <si>
    <t>85 - Off Path On Curve: Lost Control On Cway</t>
  </si>
  <si>
    <t>92 - Misc: Load Struck Veh</t>
  </si>
  <si>
    <t>96 - Misc: Parked Car Ran Away</t>
  </si>
  <si>
    <t>RUM for Colliding Vehicle</t>
  </si>
  <si>
    <t>Not used</t>
  </si>
  <si>
    <t xml:space="preserve">Hazard Group </t>
  </si>
  <si>
    <t>05 - Pedest: Walking with traffic</t>
  </si>
  <si>
    <t>06 - Pedest: Walking Against Traffic</t>
  </si>
  <si>
    <t>07 - Pedest: In Driveway</t>
  </si>
  <si>
    <t>08 - Pedest: On footway</t>
  </si>
  <si>
    <t>09 - Pedest: Struck Boarding / Alighting</t>
  </si>
  <si>
    <t>18 - Intx: Right - Left</t>
  </si>
  <si>
    <t>24 - Opposite Dirn: Right - Right</t>
  </si>
  <si>
    <t>25 - Opposite Dirn: Thru - Left</t>
  </si>
  <si>
    <t>26 - Opposite Dirn: Left - Left</t>
  </si>
  <si>
    <t>28 - Opposite Dirn: Not used</t>
  </si>
  <si>
    <t>29 - Opposite Dirn: Not used</t>
  </si>
  <si>
    <t>41 - Manoeuv: Not used</t>
  </si>
  <si>
    <t>43 - Manoeuv: Parking</t>
  </si>
  <si>
    <t>44 - Manoeuv: Parking Veh Only</t>
  </si>
  <si>
    <t>46 - Manoeuv: Reverse Into Fixed Obj</t>
  </si>
  <si>
    <t>48 - Manoeuv: Loading Bay</t>
  </si>
  <si>
    <t>50 - Overtaking: Other</t>
  </si>
  <si>
    <t>51 - Overtaking: Head On</t>
  </si>
  <si>
    <t>52 - Overtaking: Out Of Control:</t>
  </si>
  <si>
    <t>54 - Overtaking: Cutting In</t>
  </si>
  <si>
    <t>55 - Overtaking: Pull Out - Rear End</t>
  </si>
  <si>
    <t>56 - Overtaking: Into Right Turn</t>
  </si>
  <si>
    <t>57 - Overtaking: Not Used</t>
  </si>
  <si>
    <t>58 - Overtaking: Not Used</t>
  </si>
  <si>
    <t>59 - Overtaking: Not Used</t>
  </si>
  <si>
    <t>62 - On Path: Double Parked</t>
  </si>
  <si>
    <t>65 - On Path: Permanent Obstruction</t>
  </si>
  <si>
    <t>66 - On Path: Temp Roadworks</t>
  </si>
  <si>
    <t>68 - On Path: Not used</t>
  </si>
  <si>
    <t>70 - Off Path On Straight: Other</t>
  </si>
  <si>
    <t>73 - Off Path On Straight: Off Rigth Cway</t>
  </si>
  <si>
    <t>77 - Loss of Control: Right Turn - Intx</t>
  </si>
  <si>
    <t>78 - Loss of Control: Not used</t>
  </si>
  <si>
    <t>79 - Loss of Control: Not used</t>
  </si>
  <si>
    <t>80 - Off Path On Curve: Other</t>
  </si>
  <si>
    <t>81 - Off Path On Curve: Off Cway Right Bend</t>
  </si>
  <si>
    <t>83 - Off Path On Curve: Off Cway Left Bend</t>
  </si>
  <si>
    <t>90 - Misc: Passenger Other</t>
  </si>
  <si>
    <t>91 - Misc: Passenger Fell In / From Veh</t>
  </si>
  <si>
    <t>93 - Misc: Struck Train</t>
  </si>
  <si>
    <t>94 - Misc: Struck Railway Crossing</t>
  </si>
  <si>
    <t>95 - Misc: Animal Off Carriageway</t>
  </si>
  <si>
    <t>97 - Misc: Move Unknown</t>
  </si>
  <si>
    <t>Frequency Classification</t>
  </si>
  <si>
    <t>Nominal Value: per year per km</t>
  </si>
  <si>
    <t>Index Value</t>
  </si>
  <si>
    <t>Very frequent</t>
  </si>
  <si>
    <t xml:space="preserve">            Between Very Frequent and Frequent </t>
  </si>
  <si>
    <t>Frequent</t>
  </si>
  <si>
    <t xml:space="preserve">            Between Frequent and Probable </t>
  </si>
  <si>
    <t>Probable</t>
  </si>
  <si>
    <t xml:space="preserve">            Between Probable and Occasional </t>
  </si>
  <si>
    <t>Occasional</t>
  </si>
  <si>
    <t xml:space="preserve">            Between Occasional and Remote  </t>
  </si>
  <si>
    <t>Remote</t>
  </si>
  <si>
    <t xml:space="preserve">            Between remote and Improbable</t>
  </si>
  <si>
    <t>Improbable</t>
  </si>
  <si>
    <t xml:space="preserve">            Between Report and Incredible </t>
  </si>
  <si>
    <t>Incredible</t>
  </si>
  <si>
    <t>Likelihood Classification</t>
  </si>
  <si>
    <t>Interpretation:</t>
  </si>
  <si>
    <t>Per year per km</t>
  </si>
  <si>
    <t xml:space="preserve">Nominal value per km </t>
  </si>
  <si>
    <t>At least 1 occurrence present at any one time</t>
  </si>
  <si>
    <t xml:space="preserve">Present  115 days </t>
  </si>
  <si>
    <t>Present    36.5 days</t>
  </si>
  <si>
    <t xml:space="preserve">Present    11.5 days </t>
  </si>
  <si>
    <t>Present      3.65 days</t>
  </si>
  <si>
    <t>Present      1.15 days</t>
  </si>
  <si>
    <t xml:space="preserve">Present        9 hours </t>
  </si>
  <si>
    <t xml:space="preserve">Present        3 hours </t>
  </si>
  <si>
    <t>Present        1 hour</t>
  </si>
  <si>
    <t>Present        15 minutes</t>
  </si>
  <si>
    <t xml:space="preserve">Present          5 minutes </t>
  </si>
  <si>
    <t>Present           90 seconds</t>
  </si>
  <si>
    <t xml:space="preserve">Present           30 seconds </t>
  </si>
  <si>
    <t>Probability that an Event/State causes collisions</t>
  </si>
  <si>
    <t>Classification</t>
  </si>
  <si>
    <t>Events</t>
  </si>
  <si>
    <t xml:space="preserve">If this hazard occurs then: </t>
  </si>
  <si>
    <t>Value</t>
  </si>
  <si>
    <t>States</t>
  </si>
  <si>
    <t>This hazard, if present, will:</t>
  </si>
  <si>
    <t>Certain</t>
  </si>
  <si>
    <t>A collision is certain</t>
  </si>
  <si>
    <t>Definitely causes a collision</t>
  </si>
  <si>
    <t>A collision is probable</t>
  </si>
  <si>
    <t>Frequently causes a collision</t>
  </si>
  <si>
    <t>A collision will occasionally happen</t>
  </si>
  <si>
    <t>Occasionally causes a collision</t>
  </si>
  <si>
    <t>There is a remote chance of a collision</t>
  </si>
  <si>
    <t>Infrequently causes a collision</t>
  </si>
  <si>
    <t>A collision is improbable</t>
  </si>
  <si>
    <t>Rarely causes a collision</t>
  </si>
  <si>
    <t>Exposure</t>
  </si>
  <si>
    <t>Likelihood</t>
  </si>
  <si>
    <t>Severity</t>
  </si>
  <si>
    <t>Change in Risk</t>
  </si>
  <si>
    <t>Between Very Frequent and Frequent </t>
  </si>
  <si>
    <t>Between Frequent and Probable </t>
  </si>
  <si>
    <t>Between Probable and Occasional </t>
  </si>
  <si>
    <t>Between Occasional and Remote  </t>
  </si>
  <si>
    <t>Between remote and Improbable</t>
  </si>
  <si>
    <t>Between Report and Incredible </t>
  </si>
  <si>
    <t>Severity Classification</t>
  </si>
  <si>
    <t>Interpretation</t>
  </si>
  <si>
    <t>Person outside of vehicle</t>
  </si>
  <si>
    <t>Stationary Vehicle</t>
  </si>
  <si>
    <t>Motorcycle</t>
  </si>
  <si>
    <t>Car</t>
  </si>
  <si>
    <t>Large Vehicle (LHV, HGV, Bus)</t>
  </si>
  <si>
    <t>Severe</t>
  </si>
  <si>
    <t>The proportion of crashes that are fatal is expected to be higher than average by at least a factor of 10</t>
  </si>
  <si>
    <t>Involved</t>
  </si>
  <si>
    <t>Speed differential approx 95 kph</t>
  </si>
  <si>
    <t>Speed differential approx 80 kph</t>
  </si>
  <si>
    <t>Higher than average</t>
  </si>
  <si>
    <t>The proportion of fatal crashes is expected to be higher than average by a factor between 3 and 10</t>
  </si>
  <si>
    <t>No involvement</t>
  </si>
  <si>
    <t>Speed differential approx 65 kph</t>
  </si>
  <si>
    <t>Average</t>
  </si>
  <si>
    <t>The distribution of crashes (i.e. ratio of damage-only to fatal) is expected to be similar to the freeway average</t>
  </si>
  <si>
    <t>Speed differential approx 50 kph</t>
  </si>
  <si>
    <t>Lower than average</t>
  </si>
  <si>
    <t>The proportion of fatal crashes is expected to be lower than average  by a factor between 3 and 10</t>
  </si>
  <si>
    <t>Speed differential approx 30 kph</t>
  </si>
  <si>
    <t>Minor</t>
  </si>
  <si>
    <t>The proportion of crashes that are fatal is expected to be lower than average by at least a factor of 10</t>
  </si>
  <si>
    <t>Speed differential &lt; 30 kph</t>
  </si>
  <si>
    <t>Speed differential &lt; 15 kph</t>
  </si>
  <si>
    <t>I3 Vehicle collides with infrastructure whist using roadway</t>
  </si>
  <si>
    <t>I7 Personal Harm (Non Collision)</t>
  </si>
  <si>
    <t>I9 Infrastructure Collape or Failure</t>
  </si>
  <si>
    <t>I4 Vehicle collides with maintenance site / vehicle</t>
  </si>
  <si>
    <t>I8 Sabotage, vandalism or terrorism</t>
  </si>
  <si>
    <t>H076 Conflicting signs and signals are set</t>
  </si>
  <si>
    <t>H077 Lane closure signals are set in wrong lane following an incident due to operator error</t>
  </si>
  <si>
    <t>H078 Lane diverts into lane with incident due to technical failure</t>
  </si>
  <si>
    <t>H079 Operator fails to remove signals after incident</t>
  </si>
  <si>
    <t>H080 Operator fails to set signals to protect incident in timely manner</t>
  </si>
  <si>
    <t>H081 Signals change while TO/ emergency services are still on motorway</t>
  </si>
  <si>
    <t>H082 Signals set in wrong place (i.e. are not protecting the incident)</t>
  </si>
  <si>
    <t>H083 System failure - signs or signals incorrectly indicate that lanes with static roadworks are open</t>
  </si>
  <si>
    <t>H084 Unable to remove settings of signs or signals after incidents</t>
  </si>
  <si>
    <t>H085 Unable to set signs and signals to protect incidents</t>
  </si>
  <si>
    <t>H086 Vehicle decelerates suddenly in response to signals</t>
  </si>
  <si>
    <t>H087 Driver ignores closed lane(s) signals that are protecting an incident</t>
  </si>
  <si>
    <t>H088 Lane(s) closed, but driver unable to leave lane and stops</t>
  </si>
  <si>
    <t>H089 Driver observance of red X changes on rest of network</t>
  </si>
  <si>
    <t>H090 Drivers assume that Emergency Lane is open immediately after the All Lanes Running Section</t>
  </si>
  <si>
    <t>H091 Drivers assume they can use Emergency Lane on rest of network</t>
  </si>
  <si>
    <t>Total</t>
  </si>
  <si>
    <t>Baseline</t>
  </si>
  <si>
    <t>s</t>
  </si>
  <si>
    <t>Project</t>
  </si>
  <si>
    <t>KSI Crash Risk Profile</t>
  </si>
  <si>
    <t>Event Exposure Index</t>
  </si>
  <si>
    <t>State Exposure Index</t>
  </si>
  <si>
    <t>Hide</t>
  </si>
  <si>
    <t>H004 Unsafe Overtaking (into opposite carriageway)</t>
  </si>
  <si>
    <t>Vehicle hits pedestrian(s) / Cyclist(s)</t>
  </si>
  <si>
    <t>Haz_18 Pedestrians / Cyclists</t>
  </si>
  <si>
    <t>Pedestrian / Cyclist assumes has priority over vehicles (will not move)</t>
  </si>
  <si>
    <t>Lack of awareness by Pedestrain / Cyclist of vehicular network</t>
  </si>
  <si>
    <t xml:space="preserve">Pedestrian / Cyclist unable to hear/see approaching vehicle </t>
  </si>
  <si>
    <t>Pedestrian / Cyclist misjudges width of approaching vehicle</t>
  </si>
  <si>
    <t>Pedestrian / Cyclist crossing roadway</t>
  </si>
  <si>
    <t>Walking / Cycling along verge/footway</t>
  </si>
  <si>
    <t>I6 Vehicle hits pedestrian(s) / Cyclist(s)</t>
  </si>
  <si>
    <t>H054 Pedestrian(s) / Cyclists (s) in path of vehicle</t>
  </si>
  <si>
    <t>Hazard Groups</t>
  </si>
  <si>
    <t>ID</t>
  </si>
  <si>
    <t>Units</t>
  </si>
  <si>
    <t>Notes</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</si>
  <si>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</si>
  <si>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</si>
  <si>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</si>
  <si>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</si>
  <si>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</si>
  <si>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</si>
  <si>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</si>
  <si>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</si>
  <si>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</si>
  <si>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</si>
  <si>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</si>
  <si>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</si>
  <si>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</si>
  <si>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</si>
  <si>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</si>
  <si>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</si>
  <si>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</si>
  <si>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</si>
  <si>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</si>
  <si>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</si>
  <si>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</si>
  <si>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</si>
  <si>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</si>
  <si>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</si>
  <si>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</si>
  <si>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</si>
  <si>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</si>
  <si>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</si>
  <si>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</si>
  <si>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</si>
  <si>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</si>
  <si>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</si>
  <si>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</si>
  <si>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</si>
  <si>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</si>
  <si>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</si>
  <si>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</si>
  <si>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</si>
  <si>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</si>
  <si>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</si>
  <si>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</si>
  <si>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</si>
  <si>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</si>
  <si>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</si>
  <si>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</si>
  <si>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A48</t>
  </si>
  <si>
    <t>A51</t>
  </si>
  <si>
    <t>A52</t>
  </si>
  <si>
    <t>A53</t>
  </si>
  <si>
    <t>A54</t>
  </si>
  <si>
    <t>A55</t>
  </si>
  <si>
    <t>A56</t>
  </si>
  <si>
    <t>A57</t>
  </si>
  <si>
    <t>A58</t>
  </si>
  <si>
    <t>A59</t>
  </si>
  <si>
    <t>A60</t>
  </si>
  <si>
    <t>A61</t>
  </si>
  <si>
    <t>A62</t>
  </si>
  <si>
    <t>A63</t>
  </si>
  <si>
    <t>A64</t>
  </si>
  <si>
    <t>A65</t>
  </si>
  <si>
    <t>A46</t>
  </si>
  <si>
    <t>A47</t>
  </si>
  <si>
    <t>A49</t>
  </si>
  <si>
    <t>A50</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</si>
  <si>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</si>
  <si>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</si>
  <si>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</si>
  <si>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</si>
  <si>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</si>
  <si>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</si>
  <si>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</si>
  <si>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</si>
  <si>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</si>
  <si>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</si>
  <si>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</si>
  <si>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</si>
  <si>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</si>
  <si>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</si>
  <si>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</si>
  <si>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</si>
  <si>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</si>
  <si>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</si>
  <si>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</si>
  <si>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</si>
  <si>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</si>
  <si>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</si>
  <si>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</si>
  <si>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</si>
  <si>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</si>
  <si>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</si>
  <si>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</si>
  <si>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</si>
  <si>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</si>
  <si>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</si>
  <si>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</si>
  <si>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</si>
  <si>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</si>
  <si>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</si>
  <si>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</si>
  <si>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</si>
  <si>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</si>
  <si>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</si>
  <si>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</si>
  <si>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</si>
  <si>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</si>
  <si>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</si>
  <si>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</si>
  <si>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</si>
  <si>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</si>
  <si>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</si>
  <si>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</si>
  <si>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</si>
  <si>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</si>
  <si>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</si>
  <si>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</si>
  <si>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</si>
  <si>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</si>
  <si>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</si>
  <si>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</si>
  <si>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</si>
  <si>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</si>
  <si>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</si>
  <si>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</si>
  <si>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</si>
  <si>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</si>
  <si>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</si>
  <si>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</si>
  <si>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</si>
  <si>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</si>
  <si>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</si>
  <si>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</si>
  <si>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</si>
  <si>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</si>
  <si>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</si>
  <si>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</si>
  <si>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T37</t>
  </si>
  <si>
    <t>T38</t>
  </si>
  <si>
    <t>T39</t>
  </si>
  <si>
    <t>T40</t>
  </si>
  <si>
    <t>T41</t>
  </si>
  <si>
    <t>T42</t>
  </si>
  <si>
    <t>T43</t>
  </si>
  <si>
    <t>T44</t>
  </si>
  <si>
    <t>T45</t>
  </si>
  <si>
    <t>T46</t>
  </si>
  <si>
    <t>T47</t>
  </si>
  <si>
    <t>T48</t>
  </si>
  <si>
    <t>T49</t>
  </si>
  <si>
    <t>T50</t>
  </si>
  <si>
    <t>T51</t>
  </si>
  <si>
    <t>T52</t>
  </si>
  <si>
    <t>T53</t>
  </si>
  <si>
    <t>T54</t>
  </si>
  <si>
    <t>T55</t>
  </si>
  <si>
    <t>T56</t>
  </si>
  <si>
    <t>T57</t>
  </si>
  <si>
    <t>T58</t>
  </si>
  <si>
    <t>T59</t>
  </si>
  <si>
    <t>T60</t>
  </si>
  <si>
    <t>T61</t>
  </si>
  <si>
    <t>T62</t>
  </si>
  <si>
    <t>T63</t>
  </si>
  <si>
    <t>T64</t>
  </si>
  <si>
    <t>T65</t>
  </si>
  <si>
    <t>T66</t>
  </si>
  <si>
    <t>T67</t>
  </si>
  <si>
    <t>T68</t>
  </si>
  <si>
    <t>T69</t>
  </si>
  <si>
    <t>T70</t>
  </si>
  <si>
    <t>T71</t>
  </si>
  <si>
    <t>T72</t>
  </si>
  <si>
    <t>T73</t>
  </si>
  <si>
    <t>T74</t>
  </si>
  <si>
    <t>T75</t>
  </si>
  <si>
    <t>T76</t>
  </si>
  <si>
    <t>T77</t>
  </si>
  <si>
    <t>T78</t>
  </si>
  <si>
    <t>T79</t>
  </si>
  <si>
    <t>T80</t>
  </si>
  <si>
    <t>T81</t>
  </si>
  <si>
    <t>T82</t>
  </si>
  <si>
    <t>T83</t>
  </si>
  <si>
    <t>T84</t>
  </si>
  <si>
    <t>T85</t>
  </si>
  <si>
    <t>T86</t>
  </si>
  <si>
    <t>T87</t>
  </si>
  <si>
    <t>T88</t>
  </si>
  <si>
    <t>T89</t>
  </si>
  <si>
    <t>T90</t>
  </si>
  <si>
    <t>T91</t>
  </si>
  <si>
    <t>T92</t>
  </si>
  <si>
    <t>T93</t>
  </si>
  <si>
    <t>T94</t>
  </si>
  <si>
    <t>T95</t>
  </si>
  <si>
    <t>T96</t>
  </si>
  <si>
    <t>T97</t>
  </si>
  <si>
    <t>T98</t>
  </si>
  <si>
    <t>T99</t>
  </si>
  <si>
    <t>T100</t>
  </si>
  <si>
    <t>Assumption</t>
  </si>
  <si>
    <t>Task</t>
  </si>
  <si>
    <t>Owner</t>
  </si>
  <si>
    <t>Status</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</si>
  <si>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</si>
  <si>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</si>
  <si>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</si>
  <si>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</si>
  <si>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</si>
  <si>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</si>
  <si>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</si>
  <si>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</si>
  <si>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</si>
  <si>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</si>
  <si>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</si>
  <si>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</si>
  <si>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</si>
  <si>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</si>
  <si>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</si>
  <si>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</si>
  <si>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</si>
  <si>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</si>
  <si>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</si>
  <si>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</si>
  <si>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</si>
  <si>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</si>
  <si>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</si>
  <si>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</si>
  <si>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</si>
  <si>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</si>
  <si>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</si>
  <si>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</si>
  <si>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</si>
  <si>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</si>
  <si>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</si>
  <si>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</si>
  <si>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</si>
  <si>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</si>
  <si>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</si>
  <si>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</si>
  <si>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</si>
  <si>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</si>
  <si>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</si>
  <si>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</si>
  <si>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</si>
  <si>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</si>
  <si>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</si>
  <si>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</si>
  <si>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</si>
  <si>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</si>
  <si>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</si>
  <si>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</si>
  <si>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</si>
  <si>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</si>
  <si>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</si>
  <si>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</si>
  <si>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</si>
  <si>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</si>
  <si>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</si>
  <si>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</si>
  <si>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</si>
  <si>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</si>
  <si>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</si>
  <si>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</si>
  <si>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</si>
  <si>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</si>
  <si>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</si>
  <si>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</si>
  <si>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</si>
  <si>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</si>
  <si>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</si>
  <si>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</si>
  <si>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</si>
  <si>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</si>
  <si>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</si>
  <si>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</si>
  <si>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</si>
  <si>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</si>
  <si>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</si>
  <si>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</si>
  <si>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</si>
  <si>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</si>
  <si>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</si>
  <si>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</si>
  <si>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</si>
  <si>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</si>
  <si>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</si>
  <si>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</si>
  <si>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</si>
  <si>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</si>
  <si>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</si>
  <si>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</si>
  <si>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</si>
  <si>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</si>
  <si>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</si>
  <si>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</si>
  <si>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</si>
  <si>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</si>
  <si>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</si>
  <si>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</si>
  <si>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</si>
  <si>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</si>
  <si>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</si>
  <si>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</si>
  <si>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Requirement</t>
  </si>
  <si>
    <t>Tabulation</t>
  </si>
  <si>
    <t>Reduction in Safety Risk brought about by Project</t>
  </si>
  <si>
    <t>(All)</t>
  </si>
  <si>
    <t>Incident Type</t>
  </si>
  <si>
    <t>Related Incidents</t>
  </si>
  <si>
    <t>This hazard group concerns drivers being distracted while passing an incident usually in the other carriageway.</t>
  </si>
  <si>
    <t xml:space="preserve">This hazard group concerns an individual or a group of drivers  driving at a speed different to the speed of other vehicles. It also concerns the stop-start conditions that can result from congestion (including injury to passengers within a public service vehicle). </t>
  </si>
  <si>
    <t>This hazard group relates to weather conditions and issues associated with visibility.</t>
  </si>
  <si>
    <t>This hazard group concerns emergency vehicles on call, especially speed differential with respect to other traffic.</t>
  </si>
  <si>
    <t>This hazard group concerns the risk of injury to motorcyclists. This may be as a result of collision or the rider falling off their motorcycle.</t>
  </si>
  <si>
    <t>This hazard group concerns the risk associated with maintenance once traffic management is established.</t>
  </si>
  <si>
    <t>This hazard group concerns the driver losing control of the vehicle either through personal factors (inattention or illness) or through encountering something on the carriageway. It does not include drifting off the carriageway due to inattention which is covered in Haz_14 Vehicle drifts off carriageway, but it can result in the vehicle leaving the carriageway.</t>
  </si>
  <si>
    <t>Applies to</t>
  </si>
  <si>
    <t>Haz 01 &amp; Haz_14 Loss of Control/Drift off Carriageway</t>
  </si>
  <si>
    <t>Comparison Profile</t>
  </si>
  <si>
    <t>H005 Unsafe entry into Intersection</t>
  </si>
  <si>
    <t>H006 Unsafe traverse of Intersection</t>
  </si>
  <si>
    <t xml:space="preserve">H051 Unsafe turn across carriageway </t>
  </si>
  <si>
    <t>H097 Unsafe U-turn</t>
  </si>
  <si>
    <t>Related Assumptions</t>
  </si>
  <si>
    <t>Vehicle hits debris/animal in/on roadway</t>
  </si>
  <si>
    <t>Haz_17 Debris/Animal</t>
  </si>
  <si>
    <t>I5 Vehicle hits debris/animal in/on roadway</t>
  </si>
  <si>
    <t>H098 Animal in running lane</t>
  </si>
  <si>
    <t>C462</t>
  </si>
  <si>
    <t>C463</t>
  </si>
  <si>
    <t>Difference in friction between line and surrounding road surface</t>
  </si>
  <si>
    <t>Line not suitable for Motorcyclists to cross</t>
  </si>
  <si>
    <t>Driver changes mind about entering Emergency Stopping Bay</t>
  </si>
  <si>
    <t>Driver mistakes Emergency Stopping Bay for exit slip</t>
  </si>
  <si>
    <t>Legal/Illegal pedestrian(s) in path of vehicles in Emergency Stopping Bay</t>
  </si>
  <si>
    <t>Motorcyclist falls off crossing line on entry to Emergency Stopping Bay</t>
  </si>
  <si>
    <t>Person on off-side of vehicle in Emergency Stopping Bay</t>
  </si>
  <si>
    <t>Significant incursion of passing vehicle into Emergency Stopping Bay</t>
  </si>
  <si>
    <t>Vehicle in Emergency Stopping Bay obtrudes onto LBS1</t>
  </si>
  <si>
    <t>Vehicle misjudges entry to Emergency Stopping Bay</t>
  </si>
  <si>
    <t>Vehicle recovered from Emergency Stopping Bay</t>
  </si>
  <si>
    <t>Driver realises he/she does not have time to stop safely in ESB</t>
  </si>
  <si>
    <t>Driver realises that there is not enough room to enter the ESB</t>
  </si>
  <si>
    <t>Illegal Pedestrian in ESB</t>
  </si>
  <si>
    <t>Legal Pedestrian in ESB</t>
  </si>
  <si>
    <t>Another vehicle in ESB does not leave enough space</t>
  </si>
  <si>
    <t>ESB markings not clear enough</t>
  </si>
  <si>
    <t xml:space="preserve">ESB not wide enough </t>
  </si>
  <si>
    <t>Vehicle too wide for ESB</t>
  </si>
  <si>
    <t>Driver makes late decision to enter ESB (Sub-Cause)</t>
  </si>
  <si>
    <t>ESB not gritted adequately in cold weather (Sub-Cause)</t>
  </si>
  <si>
    <t>ESB not used sufficiently to achieve full skid resistance (Sub-Cause)</t>
  </si>
  <si>
    <t>Following traffic pressurises driver into late braking on entry to ESB (Sub-Cause)</t>
  </si>
  <si>
    <t>Road surface in ESB too slippery</t>
  </si>
  <si>
    <t>Vehicle enters ESB too fast</t>
  </si>
  <si>
    <t>Row Labels</t>
  </si>
  <si>
    <t>Vehicle breakdown (sub-cause)</t>
  </si>
  <si>
    <t>Malfunction of door mechanism (sub-cause)</t>
  </si>
  <si>
    <t>Pedestrian/cyclist unable to move (e.g. shoe/wheel trapped in tracks)</t>
  </si>
  <si>
    <t>Mechanical problems (other than with drive train) that make it unsafe to travel faster</t>
  </si>
  <si>
    <t xml:space="preserve">Problems in the drive train that prevent the vehicle travelling faster </t>
  </si>
  <si>
    <t>Problems that affect the driver's confidence</t>
  </si>
  <si>
    <t>Pedestrian / Cyclist assumes has priority over vehicles (will not move)  (sub-cause)</t>
  </si>
  <si>
    <t>Lack of awareness by Pedestrain / Cyclist of vehicular network  (sub-cause)</t>
  </si>
  <si>
    <t>Pedestrian / Cyclist unable to hear/see approaching vehicle  (sub-cause)</t>
  </si>
  <si>
    <t>Pedestrian / Cyclist misjudges width of approaching vehicle (sub-cause)</t>
  </si>
  <si>
    <t>H067 Driver changes mind about entering Emergency Stopping Bay</t>
  </si>
  <si>
    <t>H068 Driver mistakes Emergency Stopping Bay for exit slip</t>
  </si>
  <si>
    <t>H069 Legal/Illegal pedestrian(s) in path of vehicles in Emergency Stopping Bay</t>
  </si>
  <si>
    <t>H070 Motorcyclist falls off crossing line on entry to Emergency Stopping Bay</t>
  </si>
  <si>
    <t>H072 Significant incursion of passing vehicle into Emergency Stopping Bay</t>
  </si>
  <si>
    <t>H073 Vehicle in Emergency Stopping Bay obtrudes onto LBS1</t>
  </si>
  <si>
    <t>H074 Vehicle misjudges entry to Emergency Stopping Bay</t>
  </si>
  <si>
    <t>H075 Vehicle recovered from Emergency Stopping Bay</t>
  </si>
  <si>
    <t>H071 Person on off-side of vehicle in Emergency Stopping Bay</t>
  </si>
  <si>
    <t>Narratives</t>
  </si>
  <si>
    <t>Crash Risk Profile</t>
  </si>
  <si>
    <t xml:space="preserve">Enter Event Frequency Here    </t>
  </si>
  <si>
    <t>Enter State Duration Here</t>
  </si>
  <si>
    <t>Enter Likelihood Here</t>
  </si>
  <si>
    <t>Enter Severity Here</t>
  </si>
  <si>
    <t>Hazard Index Score</t>
  </si>
  <si>
    <t>Safety Risk Profiles</t>
  </si>
  <si>
    <t>Baseline Safety Risk Profile</t>
  </si>
  <si>
    <t>Project Safety Risk Profile</t>
  </si>
  <si>
    <t>Baseline Safety Risk %age</t>
  </si>
  <si>
    <t>Review Date</t>
  </si>
  <si>
    <t xml:space="preserve">Details </t>
  </si>
  <si>
    <t>References/Notes</t>
  </si>
  <si>
    <t>References / Notes</t>
  </si>
  <si>
    <t>Revision Number</t>
  </si>
  <si>
    <t>Revision Date</t>
  </si>
  <si>
    <t>Description of Key Changes</t>
  </si>
  <si>
    <t>Section</t>
  </si>
  <si>
    <t>Issue 1</t>
  </si>
  <si>
    <t>Initial Release</t>
  </si>
  <si>
    <t xml:space="preserve">    
</t>
  </si>
  <si>
    <t>This hazard group is mainly concerned with whether or not drivers are likely to be confused about the current or planned operational regime or layout.</t>
  </si>
  <si>
    <t>This hazard group concerns the use of Emergency Stopping Bays, should they be provided</t>
  </si>
  <si>
    <t>This hazard group concerns drivers who drift off the carriageway due to inattention/fatigue as opposed to leaving the carriageway due to avoiding another incident. The later is covered in Haz_01.</t>
  </si>
  <si>
    <t xml:space="preserve">This hazard group concerns collisions that occur between vehicles at intersections. This could be as a result of a driver not using the intersection correctly (an Event) or something wrong with the signal controller (a State). Therefore this hazard has both Event and State components </t>
  </si>
  <si>
    <t>This hazard group concerns a vehicle that is stopped or stopping on the carriageway or central median. Can include a vehicle stopped for reasons of congestion.</t>
  </si>
  <si>
    <t>This hazard group concerns drivers not using lanes as intended (for example, changing lanes unsafely). It does not concern overtaking into the opposite carriageway which is covered by Haz_05.</t>
  </si>
  <si>
    <t xml:space="preserve">This hazard group concerns the impact with or collapse of road infrastructure. </t>
  </si>
  <si>
    <t>This hazard group concerns vehicles encountering debris and/or animals on the carriageway.</t>
  </si>
  <si>
    <t>This hazard group concerns terrorism or vandalism.</t>
  </si>
  <si>
    <t>This hazard group concerns injury/harm to pedestrians or cyclists.</t>
  </si>
  <si>
    <t>Haz_05 Driving in a direction contrary to normal traffic flow</t>
  </si>
  <si>
    <t>This hazard group concerns the rapid onset of illness to a vehicle occupant.</t>
  </si>
  <si>
    <t>This hazard group is primarily concerned with the in-vehicle environment on public service vehicles.</t>
  </si>
  <si>
    <t>This hazard group concerns technology and/or operator errors.</t>
  </si>
  <si>
    <t>This hazard group concerns collisions resulting from generally low speed manoeuvring (driveways, on-street parking etc.). Can include Collison with street furniture.</t>
  </si>
  <si>
    <r>
      <t xml:space="preserve">This hazard group includes unusual driver activity (reversing along carriageway and driving in the wrong direction) and </t>
    </r>
    <r>
      <rPr>
        <u/>
        <sz val="10"/>
        <rFont val="Arial"/>
        <family val="2"/>
      </rPr>
      <t>unsafe</t>
    </r>
    <r>
      <rPr>
        <sz val="10"/>
        <rFont val="Arial"/>
        <family val="2"/>
      </rPr>
      <t xml:space="preserve"> overtaking utilisitng the opposite carriageway (which typically can occur on single carriageway roads). Unsafe lane changing within a multi-lane carriageway (without encroachment into the other carriageway) is considered in Haz_13 Sub optimal lane use or lane change.</t>
    </r>
  </si>
  <si>
    <t>This hazard group concerns authorised persons carrying out inspection type activities and attending the general public. In generally concerns situations where traffic management has not been fully implemented. Therefore it includes the setting up and taking down of traffic management. The hazard risk associated with maintenance (when traffic management is established) is covered by Haz_16 Maintenance.</t>
  </si>
  <si>
    <t>This hazard group concerns the situation where a driver moves from one lane to another (in control of the vehicle) on a multi-lane carriageway due to internal factors (tiredness, illness) or as result of encountering something. It also includes the derailment of a tram or light-rail vehicle.</t>
  </si>
  <si>
    <t>This hazard group primarily concerns the infrastructure that supports public service vehicle operation.</t>
  </si>
  <si>
    <t>This hazard group concerns the consequences of delay in attending an incident which is inside or outside the project area. For example, an ambulance may find it more difficult to easy to traverse the project as a result of the changes that are made.</t>
  </si>
  <si>
    <t>This hazard group concerns primarily concerns the consequences of drivers ignoring a lane closure as well as the risks from how it is implemented.</t>
  </si>
  <si>
    <t>This hazard group concerns the risk posed by vehicles that have stopped in the emergency lane.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</si>
</sst>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quot;$&quot;* #,##0.00_);_(&quot;$&quot;* \(#,##0.00\);_(&quot;$&quot;* &quot;-&quot;??_);_(@_)"/>
    <numFmt numFmtId="166" formatCode="0.0%"/>
  </numFmts>
  <fonts count="26" x14ac:knownFonts="1">
    <font>
      <sz val="10"/>
      <name val="Arial"/>
    </font>
    <font>
      <sz val="10"/>
      <name val="Arial"/>
    </font>
    <font>
      <sz val="10"/>
      <name val="Arial"/>
      <family val="2"/>
    </font>
    <font>
      <b/>
      <sz val="10"/>
      <name val="Arial"/>
      <family val="2"/>
    </font>
    <font>
      <sz val="8"/>
      <name val="Arial"/>
      <family val="2"/>
    </font>
    <font>
      <b/>
      <sz val="11"/>
      <name val="Arial"/>
      <family val="2"/>
    </font>
    <font>
      <sz val="11"/>
      <name val="Arial"/>
      <family val="2"/>
    </font>
    <font>
      <u/>
      <sz val="10"/>
      <color theme="10"/>
      <name val="Arial"/>
    </font>
    <font>
      <sz val="11"/>
      <color theme="1"/>
      <name val="Calibri"/>
      <family val="2"/>
      <scheme val="minor"/>
    </font>
    <font>
      <b/>
      <sz val="11"/>
      <color rgb="FF000000"/>
      <name val="Helvetica"/>
      <family val="2"/>
    </font>
    <font>
      <b/>
      <sz val="9"/>
      <color rgb="FF000000"/>
      <name val="Helvetica"/>
      <family val="2"/>
    </font>
    <font>
      <sz val="9"/>
      <color rgb="FF000000"/>
      <name val="Helvetica"/>
      <family val="2"/>
    </font>
    <font>
      <b/>
      <sz val="10"/>
      <color rgb="FF000000"/>
      <name val="Helvetica"/>
      <family val="2"/>
    </font>
    <font>
      <sz val="10"/>
      <color rgb="FF000000"/>
      <name val="Helvetica"/>
      <family val="2"/>
    </font>
    <font>
      <b/>
      <sz val="9"/>
      <color rgb="FF000000"/>
      <name val="Arial"/>
      <family val="2"/>
    </font>
    <font>
      <sz val="9"/>
      <color rgb="FF000000"/>
      <name val="Arial"/>
      <family val="2"/>
    </font>
    <font>
      <sz val="14"/>
      <name val="Arial"/>
      <family val="2"/>
    </font>
    <font>
      <u/>
      <sz val="10"/>
      <color theme="10"/>
      <name val="Arial"/>
      <family val="2"/>
    </font>
    <font>
      <b/>
      <sz val="14"/>
      <name val="Arial"/>
      <family val="2"/>
    </font>
    <font>
      <b/>
      <sz val="16"/>
      <name val="Arial"/>
      <family val="2"/>
    </font>
    <font>
      <sz val="8"/>
      <name val="Arial"/>
    </font>
    <font>
      <u/>
      <sz val="10"/>
      <name val="Arial"/>
      <family val="2"/>
    </font>
    <font>
      <sz val="10"/>
      <color theme="1"/>
      <name val="Arial"/>
    </font>
    <font>
      <b/>
      <sz val="10"/>
      <name val="Arial"/>
    </font>
    <font>
      <sz val="11"/>
      <color rgb="FFFFFFFF"/>
      <name val="Helvetica"/>
      <family val="2"/>
    </font>
    <font>
      <sz val="10"/>
      <color theme="1"/>
      <name val="Helvetica"/>
      <family val="2"/>
    </font>
  </fonts>
  <fills count="1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8585"/>
        <bgColor indexed="64"/>
      </patternFill>
    </fill>
    <fill>
      <patternFill patternType="solid">
        <fgColor rgb="FFFFFF85"/>
        <bgColor indexed="64"/>
      </patternFill>
    </fill>
    <fill>
      <patternFill patternType="solid">
        <fgColor rgb="FF71CC6A"/>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theme="9" tint="0.79998168889431442"/>
      </patternFill>
    </fill>
    <fill>
      <patternFill patternType="solid">
        <fgColor theme="9"/>
        <bgColor indexed="64"/>
      </patternFill>
    </fill>
    <fill>
      <patternFill patternType="solid">
        <fgColor theme="9" tint="0.79998168889431442"/>
        <bgColor indexed="64"/>
      </patternFill>
    </fill>
    <fill>
      <patternFill patternType="solid">
        <fgColor theme="9"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medium">
        <color rgb="FFFFFFFF"/>
      </right>
      <top style="medium">
        <color rgb="FFFFFFFF"/>
      </top>
      <bottom/>
      <diagonal/>
    </border>
    <border>
      <left/>
      <right style="medium">
        <color rgb="FFFFFFFF"/>
      </right>
      <top/>
      <bottom/>
      <diagonal/>
    </border>
    <border>
      <left style="medium">
        <color rgb="FFFFFFFF"/>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theme="9" tint="0.39997558519241921"/>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style="thin">
        <color indexed="64"/>
      </left>
      <right/>
      <top style="thin">
        <color indexed="64"/>
      </top>
      <bottom/>
      <diagonal/>
    </border>
    <border>
      <left style="thin">
        <color indexed="64"/>
      </left>
      <right/>
      <top/>
      <bottom style="thin">
        <color indexed="64"/>
      </bottom>
      <diagonal/>
    </border>
    <border>
      <left style="medium">
        <color rgb="FF9B9B9D"/>
      </left>
      <right style="medium">
        <color rgb="FF9B9B9D"/>
      </right>
      <top style="medium">
        <color rgb="FF9B9B9D"/>
      </top>
      <bottom style="medium">
        <color rgb="FF9B9B9D"/>
      </bottom>
      <diagonal/>
    </border>
    <border>
      <left/>
      <right style="medium">
        <color rgb="FF9B9B9D"/>
      </right>
      <top style="medium">
        <color rgb="FF9B9B9D"/>
      </top>
      <bottom style="medium">
        <color rgb="FF9B9B9D"/>
      </bottom>
      <diagonal/>
    </border>
    <border>
      <left style="medium">
        <color rgb="FF9B9B9D"/>
      </left>
      <right style="medium">
        <color rgb="FF9B9B9D"/>
      </right>
      <top/>
      <bottom style="medium">
        <color rgb="FF9B9B9D"/>
      </bottom>
      <diagonal/>
    </border>
    <border>
      <left/>
      <right style="medium">
        <color rgb="FF9B9B9D"/>
      </right>
      <top/>
      <bottom style="medium">
        <color rgb="FF9B9B9D"/>
      </bottom>
      <diagonal/>
    </border>
  </borders>
  <cellStyleXfs count="9">
    <xf numFmtId="0" fontId="0" fillId="0" borderId="0"/>
    <xf numFmtId="164" fontId="2" fillId="0" borderId="0" applyFont="0" applyFill="0" applyBorder="0" applyAlignment="0" applyProtection="0"/>
    <xf numFmtId="165" fontId="2" fillId="0" borderId="0" applyFont="0" applyFill="0" applyBorder="0" applyAlignment="0" applyProtection="0"/>
    <xf numFmtId="0" fontId="7" fillId="0" borderId="0" applyNumberFormat="0" applyFill="0" applyBorder="0" applyAlignment="0" applyProtection="0"/>
    <xf numFmtId="0" fontId="2" fillId="0" borderId="0"/>
    <xf numFmtId="0" fontId="8" fillId="0" borderId="0"/>
    <xf numFmtId="9" fontId="1"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cellStyleXfs>
  <cellXfs count="135">
    <xf numFmtId="0" fontId="0" fillId="0" borderId="0" xfId="0"/>
    <xf numFmtId="0" fontId="2" fillId="0" borderId="0" xfId="0" applyFont="1"/>
    <xf numFmtId="0" fontId="0" fillId="0" borderId="0" xfId="0" applyAlignment="1">
      <alignment wrapText="1"/>
    </xf>
    <xf numFmtId="0" fontId="14" fillId="4" borderId="7"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14" fillId="5" borderId="7" xfId="0" applyFont="1" applyFill="1" applyBorder="1" applyAlignment="1">
      <alignment horizontal="left" vertical="center" wrapText="1"/>
    </xf>
    <xf numFmtId="0" fontId="15" fillId="5" borderId="8" xfId="0" applyFont="1" applyFill="1" applyBorder="1" applyAlignment="1">
      <alignment horizontal="left" vertical="center" wrapText="1"/>
    </xf>
    <xf numFmtId="0" fontId="14" fillId="6" borderId="7" xfId="0" applyFont="1" applyFill="1" applyBorder="1" applyAlignment="1">
      <alignment horizontal="left" vertical="center" wrapText="1"/>
    </xf>
    <xf numFmtId="0" fontId="15" fillId="6" borderId="8" xfId="0" applyFont="1" applyFill="1" applyBorder="1" applyAlignment="1">
      <alignment horizontal="left" vertical="center" wrapText="1"/>
    </xf>
    <xf numFmtId="0" fontId="16" fillId="0" borderId="0" xfId="0" applyFont="1"/>
    <xf numFmtId="0" fontId="7" fillId="2" borderId="5" xfId="3" applyFill="1" applyBorder="1"/>
    <xf numFmtId="10" fontId="19" fillId="0" borderId="5" xfId="0" applyNumberFormat="1" applyFont="1" applyBorder="1"/>
    <xf numFmtId="0" fontId="0" fillId="0" borderId="0" xfId="0" pivotButton="1"/>
    <xf numFmtId="0" fontId="0" fillId="0" borderId="0" xfId="0" applyAlignment="1">
      <alignment horizontal="left"/>
    </xf>
    <xf numFmtId="0" fontId="0" fillId="0" borderId="0" xfId="0" applyAlignment="1">
      <alignment horizontal="left" indent="1"/>
    </xf>
    <xf numFmtId="0" fontId="2" fillId="0" borderId="0" xfId="0" applyFont="1" applyAlignment="1">
      <alignment wrapText="1"/>
    </xf>
    <xf numFmtId="0" fontId="0" fillId="0" borderId="0" xfId="0" applyAlignment="1">
      <alignment vertical="top" wrapText="1"/>
    </xf>
    <xf numFmtId="0" fontId="0" fillId="0" borderId="19" xfId="0" applyBorder="1" applyAlignment="1">
      <alignment vertical="top" wrapText="1"/>
    </xf>
    <xf numFmtId="0" fontId="2" fillId="0" borderId="1" xfId="0" applyFont="1" applyBorder="1" applyAlignment="1">
      <alignment vertical="top" wrapText="1"/>
    </xf>
    <xf numFmtId="0" fontId="0" fillId="8" borderId="0" xfId="0" applyFill="1" applyAlignment="1">
      <alignment vertical="top" wrapText="1"/>
    </xf>
    <xf numFmtId="0" fontId="7" fillId="2" borderId="5" xfId="3" applyFill="1" applyBorder="1" applyAlignment="1">
      <alignment wrapText="1"/>
    </xf>
    <xf numFmtId="0" fontId="4" fillId="0" borderId="0" xfId="0" applyFont="1" applyAlignment="1">
      <alignment wrapText="1"/>
    </xf>
    <xf numFmtId="0" fontId="3" fillId="2" borderId="1" xfId="0" applyFont="1" applyFill="1" applyBorder="1" applyAlignment="1">
      <alignment wrapText="1"/>
    </xf>
    <xf numFmtId="0" fontId="3" fillId="2" borderId="3" xfId="0" applyFont="1" applyFill="1" applyBorder="1" applyAlignment="1">
      <alignment wrapText="1"/>
    </xf>
    <xf numFmtId="0" fontId="7" fillId="0" borderId="1" xfId="3" applyFill="1" applyBorder="1" applyAlignment="1">
      <alignment wrapText="1"/>
    </xf>
    <xf numFmtId="0" fontId="4" fillId="0" borderId="1" xfId="0" applyFont="1" applyBorder="1" applyAlignment="1">
      <alignment wrapText="1"/>
    </xf>
    <xf numFmtId="166" fontId="4" fillId="0" borderId="1" xfId="6" applyNumberFormat="1" applyFont="1" applyBorder="1" applyAlignment="1">
      <alignment wrapText="1"/>
    </xf>
    <xf numFmtId="0" fontId="17" fillId="0" borderId="1" xfId="3" applyFont="1" applyFill="1" applyBorder="1" applyAlignment="1">
      <alignment wrapText="1"/>
    </xf>
    <xf numFmtId="10" fontId="0" fillId="0" borderId="5" xfId="6" applyNumberFormat="1" applyFont="1" applyBorder="1" applyAlignment="1">
      <alignment wrapText="1"/>
    </xf>
    <xf numFmtId="9" fontId="4" fillId="0" borderId="1" xfId="6" applyNumberFormat="1" applyFont="1" applyBorder="1" applyAlignment="1">
      <alignment wrapText="1"/>
    </xf>
    <xf numFmtId="0" fontId="0" fillId="8" borderId="0" xfId="0" applyFill="1" applyAlignment="1">
      <alignment wrapText="1"/>
    </xf>
    <xf numFmtId="0" fontId="6" fillId="0" borderId="1" xfId="0" applyFont="1" applyBorder="1" applyAlignment="1">
      <alignment horizontal="center"/>
    </xf>
    <xf numFmtId="0" fontId="16" fillId="0" borderId="1" xfId="0" applyFont="1" applyBorder="1" applyAlignment="1">
      <alignment horizontal="center"/>
    </xf>
    <xf numFmtId="0" fontId="5" fillId="10" borderId="1" xfId="0" applyFont="1" applyFill="1" applyBorder="1"/>
    <xf numFmtId="0" fontId="7" fillId="9" borderId="1" xfId="3" applyFill="1" applyBorder="1" applyAlignment="1">
      <alignment vertical="top" wrapText="1"/>
    </xf>
    <xf numFmtId="0" fontId="3" fillId="9" borderId="1" xfId="0" applyFont="1" applyFill="1" applyBorder="1" applyAlignment="1">
      <alignment vertical="top" wrapText="1"/>
    </xf>
    <xf numFmtId="0" fontId="2" fillId="3" borderId="24" xfId="0" applyFont="1" applyFill="1" applyBorder="1" applyAlignment="1">
      <alignment vertical="top" wrapText="1"/>
    </xf>
    <xf numFmtId="0" fontId="7" fillId="10" borderId="1" xfId="3" applyFill="1" applyBorder="1" applyAlignment="1">
      <alignment vertical="top" wrapText="1"/>
    </xf>
    <xf numFmtId="0" fontId="20" fillId="0" borderId="0" xfId="0" applyFont="1" applyAlignment="1">
      <alignment horizontal="left" vertical="top" wrapText="1"/>
    </xf>
    <xf numFmtId="0" fontId="20" fillId="3" borderId="23" xfId="0" applyFont="1" applyFill="1" applyBorder="1" applyAlignment="1">
      <alignment horizontal="left" vertical="top" wrapText="1"/>
    </xf>
    <xf numFmtId="0" fontId="0" fillId="0" borderId="24" xfId="0" applyBorder="1"/>
    <xf numFmtId="0" fontId="20" fillId="3" borderId="24" xfId="0" applyFont="1" applyFill="1" applyBorder="1" applyAlignment="1">
      <alignment horizontal="left" vertical="top" wrapText="1"/>
    </xf>
    <xf numFmtId="0" fontId="3" fillId="9" borderId="2" xfId="0" applyFont="1" applyFill="1" applyBorder="1" applyAlignment="1">
      <alignment vertical="top" wrapText="1"/>
    </xf>
    <xf numFmtId="0" fontId="3" fillId="9" borderId="18" xfId="0" applyFont="1" applyFill="1" applyBorder="1" applyAlignment="1">
      <alignment vertical="top" wrapText="1"/>
    </xf>
    <xf numFmtId="0" fontId="20" fillId="3" borderId="22" xfId="0" applyFont="1" applyFill="1" applyBorder="1" applyAlignment="1">
      <alignment horizontal="left" vertical="top" wrapText="1"/>
    </xf>
    <xf numFmtId="9" fontId="4" fillId="0" borderId="1" xfId="0" applyNumberFormat="1" applyFont="1" applyBorder="1" applyAlignment="1">
      <alignment wrapText="1"/>
    </xf>
    <xf numFmtId="0" fontId="0" fillId="0" borderId="0" xfId="0"/>
    <xf numFmtId="0" fontId="2" fillId="0" borderId="1" xfId="0" applyFont="1" applyBorder="1" applyAlignment="1">
      <alignment wrapText="1"/>
    </xf>
    <xf numFmtId="0" fontId="7" fillId="0" borderId="0" xfId="3" applyFill="1" applyBorder="1" applyAlignment="1">
      <alignment wrapText="1"/>
    </xf>
    <xf numFmtId="0" fontId="4" fillId="0" borderId="22" xfId="0" applyFont="1" applyBorder="1" applyAlignment="1">
      <alignment wrapText="1"/>
    </xf>
    <xf numFmtId="166" fontId="4" fillId="0" borderId="1" xfId="0" applyNumberFormat="1" applyFont="1" applyBorder="1" applyAlignment="1">
      <alignment wrapText="1"/>
    </xf>
    <xf numFmtId="0" fontId="0" fillId="0" borderId="0" xfId="0"/>
    <xf numFmtId="0" fontId="0" fillId="0" borderId="0" xfId="0"/>
    <xf numFmtId="0" fontId="22" fillId="11" borderId="25" xfId="0" applyFont="1" applyFill="1" applyBorder="1"/>
    <xf numFmtId="0" fontId="22" fillId="0" borderId="25" xfId="0" applyFont="1" applyBorder="1"/>
    <xf numFmtId="0" fontId="22" fillId="0" borderId="26" xfId="0" applyFont="1" applyBorder="1"/>
    <xf numFmtId="0" fontId="22" fillId="11" borderId="26" xfId="0" applyFont="1" applyFill="1" applyBorder="1"/>
    <xf numFmtId="0" fontId="22" fillId="0" borderId="27" xfId="0" applyFont="1" applyBorder="1"/>
    <xf numFmtId="0" fontId="22" fillId="11" borderId="27" xfId="0" applyFont="1" applyFill="1" applyBorder="1"/>
    <xf numFmtId="0" fontId="0" fillId="0" borderId="0" xfId="0" applyAlignment="1">
      <alignment horizontal="left" indent="2"/>
    </xf>
    <xf numFmtId="0" fontId="22" fillId="11" borderId="0" xfId="0" applyFont="1" applyFill="1" applyBorder="1"/>
    <xf numFmtId="0" fontId="0" fillId="0" borderId="25" xfId="0" applyBorder="1"/>
    <xf numFmtId="0" fontId="22" fillId="0" borderId="0" xfId="0" applyFont="1" applyBorder="1"/>
    <xf numFmtId="0" fontId="0" fillId="0" borderId="27" xfId="0" applyBorder="1"/>
    <xf numFmtId="0" fontId="0" fillId="0" borderId="26" xfId="0" applyBorder="1"/>
    <xf numFmtId="0" fontId="0" fillId="0" borderId="0" xfId="0" applyBorder="1"/>
    <xf numFmtId="0" fontId="0" fillId="0" borderId="0" xfId="0" applyBorder="1" applyAlignment="1">
      <alignment vertical="top" wrapText="1"/>
    </xf>
    <xf numFmtId="0" fontId="0" fillId="0" borderId="24" xfId="0" pivotButton="1" applyBorder="1"/>
    <xf numFmtId="0" fontId="0" fillId="0" borderId="24" xfId="0" applyBorder="1" applyAlignment="1">
      <alignment horizontal="left"/>
    </xf>
    <xf numFmtId="0" fontId="0" fillId="0" borderId="0" xfId="0"/>
    <xf numFmtId="0" fontId="0" fillId="3" borderId="3" xfId="0" applyFill="1" applyBorder="1" applyAlignment="1">
      <alignment horizontal="left" indent="1"/>
    </xf>
    <xf numFmtId="0" fontId="0" fillId="3" borderId="24" xfId="0" applyFill="1" applyBorder="1" applyAlignment="1">
      <alignment horizontal="left" indent="1"/>
    </xf>
    <xf numFmtId="0" fontId="0" fillId="3" borderId="24" xfId="0" applyFill="1" applyBorder="1"/>
    <xf numFmtId="166" fontId="4" fillId="10" borderId="1" xfId="0" applyNumberFormat="1" applyFont="1" applyFill="1" applyBorder="1" applyAlignment="1">
      <alignment wrapText="1"/>
    </xf>
    <xf numFmtId="0" fontId="0" fillId="9" borderId="1" xfId="0" applyFill="1" applyBorder="1" applyAlignment="1">
      <alignment vertical="top" wrapText="1"/>
    </xf>
    <xf numFmtId="0" fontId="17" fillId="2" borderId="5" xfId="3" applyFont="1" applyFill="1" applyBorder="1"/>
    <xf numFmtId="0" fontId="0" fillId="3" borderId="28" xfId="0" applyFill="1" applyBorder="1" applyAlignment="1">
      <alignment horizontal="left" indent="1"/>
    </xf>
    <xf numFmtId="0" fontId="0" fillId="3" borderId="23" xfId="0" applyFill="1" applyBorder="1" applyAlignment="1">
      <alignment horizontal="left" indent="1"/>
    </xf>
    <xf numFmtId="0" fontId="20" fillId="3" borderId="29" xfId="0" applyFont="1" applyFill="1" applyBorder="1" applyAlignment="1">
      <alignment horizontal="left" vertical="top" wrapText="1"/>
    </xf>
    <xf numFmtId="0" fontId="0" fillId="0" borderId="0" xfId="0" applyAlignment="1">
      <alignment horizontal="center"/>
    </xf>
    <xf numFmtId="0" fontId="21" fillId="10" borderId="1" xfId="3" applyFont="1" applyFill="1" applyBorder="1" applyAlignment="1">
      <alignment wrapText="1"/>
    </xf>
    <xf numFmtId="0" fontId="23" fillId="0" borderId="0" xfId="0" pivotButton="1" applyFont="1"/>
    <xf numFmtId="0" fontId="0" fillId="0" borderId="22" xfId="0" applyBorder="1"/>
    <xf numFmtId="0" fontId="2" fillId="3" borderId="24" xfId="0" applyFont="1" applyFill="1" applyBorder="1" applyAlignment="1">
      <alignment horizontal="left" vertical="top" wrapText="1" indent="1"/>
    </xf>
    <xf numFmtId="0" fontId="0" fillId="0" borderId="0" xfId="0"/>
    <xf numFmtId="14" fontId="0" fillId="0" borderId="0" xfId="0" applyNumberFormat="1" applyAlignment="1">
      <alignment wrapText="1"/>
    </xf>
    <xf numFmtId="3" fontId="0" fillId="0" borderId="0" xfId="0" applyNumberFormat="1" applyAlignment="1">
      <alignment wrapText="1"/>
    </xf>
    <xf numFmtId="0" fontId="24" fillId="12" borderId="30" xfId="0" applyFont="1" applyFill="1" applyBorder="1" applyAlignment="1">
      <alignment vertical="center" wrapText="1"/>
    </xf>
    <xf numFmtId="0" fontId="24" fillId="12" borderId="31" xfId="0" applyFont="1" applyFill="1" applyBorder="1" applyAlignment="1">
      <alignment vertical="center" wrapText="1"/>
    </xf>
    <xf numFmtId="0" fontId="25" fillId="0" borderId="32" xfId="0" applyFont="1" applyBorder="1" applyAlignment="1">
      <alignment horizontal="justify" vertical="center" wrapText="1"/>
    </xf>
    <xf numFmtId="14" fontId="25" fillId="0" borderId="33" xfId="0" applyNumberFormat="1" applyFont="1" applyBorder="1" applyAlignment="1">
      <alignment horizontal="justify" vertical="center" wrapText="1"/>
    </xf>
    <xf numFmtId="0" fontId="25" fillId="0" borderId="33" xfId="0" applyFont="1" applyBorder="1" applyAlignment="1">
      <alignment vertical="center" wrapText="1"/>
    </xf>
    <xf numFmtId="0" fontId="25" fillId="0" borderId="33" xfId="0" applyFont="1" applyBorder="1" applyAlignment="1">
      <alignment horizontal="justify" vertical="center" wrapText="1"/>
    </xf>
    <xf numFmtId="0" fontId="9" fillId="14" borderId="9" xfId="0" applyFont="1" applyFill="1" applyBorder="1" applyAlignment="1">
      <alignment vertical="center" wrapText="1"/>
    </xf>
    <xf numFmtId="0" fontId="9" fillId="14" borderId="10" xfId="0" applyFont="1" applyFill="1" applyBorder="1" applyAlignment="1">
      <alignment vertical="center" wrapText="1"/>
    </xf>
    <xf numFmtId="0" fontId="9" fillId="14" borderId="11" xfId="0" applyFont="1" applyFill="1" applyBorder="1" applyAlignment="1">
      <alignment vertical="center" wrapText="1"/>
    </xf>
    <xf numFmtId="0" fontId="9" fillId="14" borderId="12" xfId="0" applyFont="1" applyFill="1" applyBorder="1" applyAlignment="1">
      <alignment vertical="center" wrapText="1"/>
    </xf>
    <xf numFmtId="0" fontId="9" fillId="14" borderId="15" xfId="0" applyFont="1" applyFill="1" applyBorder="1" applyAlignment="1">
      <alignment vertical="center" wrapText="1"/>
    </xf>
    <xf numFmtId="0" fontId="10" fillId="13" borderId="11" xfId="0" applyFont="1" applyFill="1" applyBorder="1" applyAlignment="1">
      <alignment vertical="center" wrapText="1"/>
    </xf>
    <xf numFmtId="0" fontId="11" fillId="13" borderId="12" xfId="0" applyFont="1" applyFill="1" applyBorder="1" applyAlignment="1">
      <alignment vertical="center" wrapText="1"/>
    </xf>
    <xf numFmtId="0" fontId="11" fillId="13" borderId="12" xfId="0" applyFont="1" applyFill="1" applyBorder="1" applyAlignment="1">
      <alignment horizontal="center" vertical="center" wrapText="1"/>
    </xf>
    <xf numFmtId="0" fontId="12" fillId="13" borderId="11" xfId="0" applyFont="1" applyFill="1" applyBorder="1" applyAlignment="1">
      <alignment horizontal="left" vertical="center" wrapText="1" indent="1"/>
    </xf>
    <xf numFmtId="0" fontId="13" fillId="13" borderId="12" xfId="0" applyFont="1" applyFill="1" applyBorder="1" applyAlignment="1">
      <alignment horizontal="left" vertical="center" wrapText="1" indent="1"/>
    </xf>
    <xf numFmtId="0" fontId="13" fillId="13" borderId="12" xfId="0" applyFont="1" applyFill="1" applyBorder="1" applyAlignment="1">
      <alignment horizontal="center" vertical="center" wrapText="1"/>
    </xf>
    <xf numFmtId="0" fontId="12" fillId="13" borderId="12" xfId="0" applyFont="1" applyFill="1" applyBorder="1" applyAlignment="1">
      <alignment horizontal="center" vertical="center" wrapText="1"/>
    </xf>
    <xf numFmtId="0" fontId="14" fillId="14" borderId="5" xfId="0" applyFont="1" applyFill="1" applyBorder="1" applyAlignment="1">
      <alignment horizontal="left" vertical="center" wrapText="1"/>
    </xf>
    <xf numFmtId="0" fontId="14" fillId="14" borderId="6" xfId="0" applyFont="1" applyFill="1" applyBorder="1" applyAlignment="1">
      <alignment horizontal="left" vertical="center" wrapText="1"/>
    </xf>
    <xf numFmtId="0" fontId="9" fillId="14" borderId="14" xfId="0" applyFont="1" applyFill="1" applyBorder="1" applyAlignment="1">
      <alignment horizontal="left" vertical="center" wrapText="1" indent="1"/>
    </xf>
    <xf numFmtId="0" fontId="9" fillId="14" borderId="14" xfId="0" applyFont="1" applyFill="1" applyBorder="1" applyAlignment="1">
      <alignment horizontal="center" vertical="center" wrapText="1"/>
    </xf>
    <xf numFmtId="0" fontId="9" fillId="14" borderId="12" xfId="0" applyFont="1" applyFill="1" applyBorder="1" applyAlignment="1">
      <alignment horizontal="left" vertical="center" wrapText="1" indent="1"/>
    </xf>
    <xf numFmtId="0" fontId="9" fillId="14" borderId="14" xfId="0" applyFont="1" applyFill="1" applyBorder="1" applyAlignment="1">
      <alignment horizontal="left" vertical="center" wrapText="1"/>
    </xf>
    <xf numFmtId="0" fontId="9" fillId="14" borderId="13" xfId="0" applyFont="1" applyFill="1" applyBorder="1" applyAlignment="1">
      <alignment vertical="center" wrapText="1"/>
    </xf>
    <xf numFmtId="0" fontId="0" fillId="14" borderId="0" xfId="0" applyFill="1"/>
    <xf numFmtId="0" fontId="2" fillId="0" borderId="1" xfId="0" applyFont="1"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20" fillId="3" borderId="23" xfId="0" applyFont="1" applyFill="1" applyBorder="1" applyAlignment="1" applyProtection="1">
      <alignment horizontal="left" vertical="top" wrapText="1"/>
      <protection locked="0"/>
    </xf>
    <xf numFmtId="0" fontId="2" fillId="0" borderId="1" xfId="0" applyFont="1" applyBorder="1" applyAlignment="1" applyProtection="1">
      <alignment vertical="top" wrapText="1"/>
      <protection locked="0"/>
    </xf>
    <xf numFmtId="9" fontId="0" fillId="0" borderId="1" xfId="6" applyFont="1" applyBorder="1" applyAlignment="1" applyProtection="1">
      <alignment vertical="top" wrapText="1"/>
      <protection locked="0"/>
    </xf>
    <xf numFmtId="0" fontId="3" fillId="7" borderId="1" xfId="0" applyFont="1" applyFill="1" applyBorder="1" applyAlignment="1" applyProtection="1">
      <alignment vertical="top" wrapText="1"/>
      <protection locked="0"/>
    </xf>
    <xf numFmtId="0" fontId="3" fillId="2" borderId="2" xfId="0" applyFont="1" applyFill="1" applyBorder="1" applyAlignment="1">
      <alignment horizontal="center" wrapText="1"/>
    </xf>
    <xf numFmtId="0" fontId="3" fillId="2" borderId="4" xfId="0" applyFont="1" applyFill="1" applyBorder="1" applyAlignment="1">
      <alignment horizontal="center" wrapText="1"/>
    </xf>
    <xf numFmtId="0" fontId="3" fillId="2" borderId="18" xfId="0" applyFont="1" applyFill="1" applyBorder="1" applyAlignment="1">
      <alignment horizontal="center" wrapText="1"/>
    </xf>
    <xf numFmtId="0" fontId="3" fillId="2" borderId="20" xfId="0" applyFont="1" applyFill="1" applyBorder="1" applyAlignment="1">
      <alignment horizontal="center" wrapText="1"/>
    </xf>
    <xf numFmtId="0" fontId="3" fillId="2" borderId="21" xfId="0" applyFont="1" applyFill="1" applyBorder="1" applyAlignment="1">
      <alignment horizontal="center" wrapText="1"/>
    </xf>
    <xf numFmtId="0" fontId="3" fillId="2" borderId="6" xfId="0" applyFont="1" applyFill="1" applyBorder="1" applyAlignment="1">
      <alignment horizontal="center" wrapText="1"/>
    </xf>
    <xf numFmtId="0" fontId="18" fillId="2" borderId="20" xfId="0" applyFont="1" applyFill="1" applyBorder="1" applyAlignment="1">
      <alignment horizontal="center"/>
    </xf>
    <xf numFmtId="0" fontId="18" fillId="2" borderId="21" xfId="0" applyFont="1" applyFill="1" applyBorder="1" applyAlignment="1">
      <alignment horizontal="center"/>
    </xf>
    <xf numFmtId="0" fontId="18" fillId="2" borderId="6" xfId="0" applyFont="1" applyFill="1" applyBorder="1" applyAlignment="1">
      <alignment horizontal="center"/>
    </xf>
    <xf numFmtId="0" fontId="9" fillId="14" borderId="15" xfId="0" applyFont="1" applyFill="1" applyBorder="1" applyAlignment="1">
      <alignment horizontal="left" vertical="center" wrapText="1" indent="1"/>
    </xf>
    <xf numFmtId="0" fontId="9" fillId="14" borderId="11" xfId="0" applyFont="1" applyFill="1" applyBorder="1" applyAlignment="1">
      <alignment horizontal="left" vertical="center" wrapText="1" indent="1"/>
    </xf>
    <xf numFmtId="0" fontId="9" fillId="14" borderId="15" xfId="0" applyFont="1" applyFill="1" applyBorder="1" applyAlignment="1">
      <alignment vertical="center" wrapText="1"/>
    </xf>
    <xf numFmtId="0" fontId="9" fillId="14" borderId="11" xfId="0" applyFont="1" applyFill="1" applyBorder="1" applyAlignment="1">
      <alignment vertical="center" wrapText="1"/>
    </xf>
    <xf numFmtId="0" fontId="9" fillId="14" borderId="16" xfId="0" applyFont="1" applyFill="1" applyBorder="1" applyAlignment="1">
      <alignment horizontal="left" vertical="center" wrapText="1" indent="1"/>
    </xf>
    <xf numFmtId="0" fontId="9" fillId="14" borderId="17" xfId="0" applyFont="1" applyFill="1" applyBorder="1" applyAlignment="1">
      <alignment horizontal="left" vertical="center" wrapText="1" indent="1"/>
    </xf>
    <xf numFmtId="0" fontId="9" fillId="14" borderId="10" xfId="0" applyFont="1" applyFill="1" applyBorder="1" applyAlignment="1">
      <alignment horizontal="left" vertical="center" wrapText="1" indent="1"/>
    </xf>
  </cellXfs>
  <cellStyles count="9">
    <cellStyle name="Comma 2" xfId="1"/>
    <cellStyle name="Currency 2" xfId="2"/>
    <cellStyle name="Hyperlink" xfId="3" builtinId="8"/>
    <cellStyle name="Normal" xfId="0" builtinId="0"/>
    <cellStyle name="Normal 2" xfId="4"/>
    <cellStyle name="Normal 3" xfId="5"/>
    <cellStyle name="Percent" xfId="6" builtinId="5"/>
    <cellStyle name="Percent 2" xfId="7"/>
    <cellStyle name="Percent 3" xfId="8"/>
  </cellStyles>
  <dxfs count="96">
    <dxf>
      <font>
        <b/>
      </font>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border>
        <left style="thin">
          <color indexed="64"/>
        </left>
        <right style="thin">
          <color indexed="64"/>
        </right>
      </border>
    </dxf>
    <dxf>
      <border>
        <left style="thin">
          <color indexed="64"/>
        </left>
        <right style="thin">
          <color indexed="64"/>
        </right>
        <top style="thin">
          <color indexed="64"/>
        </top>
        <bottom style="thin">
          <color indexed="64"/>
        </bottom>
      </border>
    </dxf>
    <dxf>
      <fill>
        <patternFill>
          <bgColor theme="0"/>
        </patternFill>
      </fill>
    </dxf>
    <dxf>
      <border>
        <left style="thin">
          <color indexed="64"/>
        </left>
        <right style="thin">
          <color indexed="64"/>
        </right>
        <top style="thin">
          <color indexed="64"/>
        </top>
        <bottom style="thin">
          <color indexed="64"/>
        </bottom>
      </border>
    </dxf>
    <dxf>
      <fill>
        <patternFill>
          <bgColor theme="0"/>
        </patternFill>
      </fill>
    </dxf>
    <dxf>
      <border>
        <left style="thin">
          <color indexed="64"/>
        </left>
        <top style="thin">
          <color indexed="64"/>
        </top>
        <bottom style="thin">
          <color indexed="64"/>
        </bottom>
      </border>
    </dxf>
    <dxf>
      <border>
        <right style="thin">
          <color indexed="64"/>
        </right>
        <top style="thin">
          <color indexed="64"/>
        </top>
        <bottom style="thin">
          <color indexed="64"/>
        </bottom>
      </border>
    </dxf>
    <dxf>
      <fill>
        <patternFill>
          <bgColor theme="0"/>
        </patternFill>
      </fill>
    </dxf>
    <dxf>
      <border>
        <right style="thin">
          <color indexed="64"/>
        </right>
      </border>
    </dxf>
    <dxf>
      <border>
        <right style="thin">
          <color indexed="64"/>
        </right>
        <top style="thin">
          <color indexed="64"/>
        </top>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right style="thin">
          <color indexed="64"/>
        </right>
        <top style="thin">
          <color indexed="64"/>
        </top>
        <bottom style="thin">
          <color indexed="64"/>
        </bottom>
      </border>
    </dxf>
    <dxf>
      <border>
        <right style="thin">
          <color indexed="64"/>
        </right>
        <top style="thin">
          <color indexed="64"/>
        </top>
        <bottom style="thin">
          <color indexed="64"/>
        </bottom>
      </border>
    </dxf>
    <dxf>
      <fill>
        <patternFill>
          <bgColor theme="0"/>
        </patternFill>
      </fill>
    </dxf>
    <dxf>
      <fill>
        <patternFill>
          <bgColor theme="0"/>
        </patternFill>
      </fill>
    </dxf>
    <dxf>
      <border>
        <right style="thin">
          <color indexed="64"/>
        </right>
      </border>
    </dxf>
    <dxf>
      <fill>
        <patternFill>
          <bgColor theme="0"/>
        </patternFill>
      </fill>
    </dxf>
    <dxf>
      <font>
        <sz val="10"/>
      </font>
    </dxf>
    <dxf>
      <border>
        <left/>
        <right/>
        <top/>
        <bottom/>
      </border>
    </dxf>
    <dxf>
      <fill>
        <patternFill>
          <bgColor theme="0"/>
        </patternFill>
      </fill>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0"/>
        </patternFill>
      </fill>
    </dxf>
    <dxf>
      <border>
        <left style="thin">
          <color indexed="64"/>
        </left>
        <right style="thin">
          <color indexed="64"/>
        </right>
        <top style="thin">
          <color indexed="64"/>
        </top>
        <bottom style="thin">
          <color indexed="64"/>
        </bottom>
      </border>
    </dxf>
    <dxf>
      <border>
        <top style="thin">
          <color indexed="64"/>
        </top>
        <bottom style="thin">
          <color indexed="64"/>
        </bottom>
      </border>
    </dxf>
    <dxf>
      <fill>
        <patternFill>
          <bgColor theme="0"/>
        </patternFill>
      </fill>
    </dxf>
    <dxf>
      <border>
        <left style="thin">
          <color indexed="64"/>
        </left>
        <right style="thin">
          <color indexed="64"/>
        </right>
        <top style="thin">
          <color indexed="64"/>
        </top>
        <bottom style="thin">
          <color indexed="64"/>
        </bottom>
      </border>
    </dxf>
    <dxf>
      <fill>
        <patternFill>
          <bgColor theme="0"/>
        </patternFill>
      </fill>
    </dxf>
    <dxf>
      <border>
        <left style="thin">
          <color indexed="64"/>
        </left>
        <right style="thin">
          <color indexed="64"/>
        </right>
        <top style="thin">
          <color indexed="64"/>
        </top>
        <bottom style="thin">
          <color indexed="64"/>
        </bottom>
      </border>
    </dxf>
    <dxf>
      <border>
        <left style="thin">
          <color indexed="64"/>
        </left>
        <right style="thin">
          <color indexed="64"/>
        </right>
      </border>
    </dxf>
    <dxf>
      <fill>
        <patternFill patternType="solid">
          <bgColor theme="0"/>
        </patternFill>
      </fill>
    </dxf>
    <dxf>
      <border>
        <left style="thin">
          <color indexed="64"/>
        </left>
        <right style="thin">
          <color indexed="64"/>
        </right>
        <top style="thin">
          <color indexed="64"/>
        </top>
        <bottom style="thin">
          <color indexed="64"/>
        </bottom>
      </border>
    </dxf>
    <dxf>
      <fill>
        <patternFill patternType="none">
          <bgColor auto="1"/>
        </patternFill>
      </fill>
    </dxf>
    <dxf>
      <border>
        <left style="thin">
          <color indexed="64"/>
        </left>
        <right style="thin">
          <color indexed="64"/>
        </right>
        <top style="thin">
          <color indexed="64"/>
        </top>
        <bottom style="thin">
          <color indexed="64"/>
        </bottom>
      </border>
    </dxf>
    <dxf>
      <border>
        <right style="thin">
          <color indexed="64"/>
        </right>
      </border>
    </dxf>
    <dxf>
      <border>
        <right style="thin">
          <color indexed="64"/>
        </right>
        <top style="thin">
          <color indexed="64"/>
        </top>
      </border>
    </dxf>
    <dxf>
      <fill>
        <patternFill>
          <bgColor theme="0"/>
        </patternFill>
      </fill>
    </dxf>
    <dxf>
      <border>
        <left style="thin">
          <color indexed="64"/>
        </left>
        <top style="thin">
          <color indexed="64"/>
        </top>
        <bottom style="thin">
          <color indexed="64"/>
        </bottom>
      </border>
    </dxf>
    <dxf>
      <fill>
        <patternFill>
          <bgColor theme="0"/>
        </patternFill>
      </fill>
    </dxf>
    <dxf>
      <border>
        <left style="thin">
          <color indexed="64"/>
        </left>
        <right style="thin">
          <color indexed="64"/>
        </right>
        <top style="thin">
          <color indexed="64"/>
        </top>
        <bottom style="thin">
          <color indexed="64"/>
        </bottom>
      </border>
    </dxf>
    <dxf>
      <fill>
        <patternFill>
          <bgColor theme="0"/>
        </patternFill>
      </fill>
    </dxf>
    <dxf>
      <border>
        <left style="thin">
          <color indexed="64"/>
        </left>
        <right style="thin">
          <color indexed="64"/>
        </right>
        <top style="thin">
          <color indexed="64"/>
        </top>
        <bottom style="thin">
          <color indexed="64"/>
        </bottom>
      </border>
    </dxf>
    <dxf>
      <fill>
        <patternFill>
          <bgColor theme="0"/>
        </patternFill>
      </fill>
    </dxf>
    <dxf>
      <border>
        <left style="thin">
          <color indexed="64"/>
        </left>
        <top style="thin">
          <color indexed="64"/>
        </top>
        <bottom style="thin">
          <color indexed="64"/>
        </bottom>
      </border>
    </dxf>
    <dxf>
      <fill>
        <patternFill>
          <bgColor theme="0"/>
        </patternFill>
      </fill>
    </dxf>
    <dxf>
      <border>
        <left style="thin">
          <color indexed="64"/>
        </left>
        <right style="thin">
          <color indexed="64"/>
        </right>
        <top style="thin">
          <color indexed="64"/>
        </top>
        <bottom style="thin">
          <color indexed="64"/>
        </bottom>
      </border>
    </dxf>
    <dxf>
      <fill>
        <patternFill>
          <bgColor theme="0"/>
        </patternFill>
      </fill>
    </dxf>
    <dxf>
      <border>
        <left style="thin">
          <color indexed="64"/>
        </lef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0"/>
        </patternFill>
      </fill>
    </dxf>
    <dxf>
      <fill>
        <patternFill>
          <bgColor theme="0"/>
        </patternFill>
      </fill>
    </dxf>
    <dxf>
      <border>
        <right style="thin">
          <color indexed="64"/>
        </right>
        <top style="thin">
          <color indexed="64"/>
        </top>
        <bottom style="thin">
          <color indexed="64"/>
        </bottom>
      </border>
    </dxf>
    <dxf>
      <fill>
        <patternFill>
          <bgColor theme="0"/>
        </patternFill>
      </fill>
    </dxf>
    <dxf>
      <fill>
        <patternFill>
          <bgColor theme="0"/>
        </patternFill>
      </fill>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dxf>
    <dxf>
      <fill>
        <patternFill>
          <bgColor theme="0"/>
        </patternFill>
      </fill>
    </dxf>
    <dxf>
      <border>
        <left style="thin">
          <color indexed="64"/>
        </left>
        <right style="thin">
          <color indexed="64"/>
        </right>
        <bottom style="thin">
          <color indexed="64"/>
        </bottom>
      </border>
    </dxf>
    <dxf>
      <border>
        <right style="thin">
          <color indexed="64"/>
        </right>
        <top style="thin">
          <color indexed="64"/>
        </top>
        <bottom style="thin">
          <color indexed="64"/>
        </bottom>
      </border>
    </dxf>
    <dxf>
      <fill>
        <patternFill>
          <bgColor theme="0"/>
        </patternFill>
      </fill>
    </dxf>
    <dxf>
      <font>
        <color theme="0"/>
      </font>
    </dxf>
    <dxf>
      <font>
        <color theme="0"/>
      </font>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bgColor theme="0" tint="-0.14996795556505021"/>
        </patternFill>
      </fill>
    </dxf>
    <dxf>
      <fill>
        <patternFill>
          <bgColor theme="0" tint="-4.9989318521683403E-2"/>
        </patternFill>
      </fill>
    </dxf>
    <dxf>
      <fill>
        <patternFill>
          <bgColor theme="0" tint="-0.14996795556505021"/>
        </patternFill>
      </fill>
    </dxf>
  </dxfs>
  <tableStyles count="1" defaultTableStyle="TableStyleMedium2" defaultPivotStyle="PivotStyleLight16">
    <tableStyle name="PivotTable OSRE" table="0" count="3">
      <tableStyleElement type="firstRowSubheading" dxfId="95"/>
      <tableStyleElement type="secondRowSubheading" dxfId="94"/>
      <tableStyleElement type="thirdRowSubheading" dxfId="93"/>
    </tableStyle>
  </tableStyles>
  <colors>
    <indexedColors>
      <rgbColor rgb="00000000"/>
      <rgbColor rgb="00FFFFFF"/>
      <rgbColor rgb="00FF0000"/>
      <rgbColor rgb="0000FF00"/>
      <rgbColor rgb="000000FF"/>
      <rgbColor rgb="00FFFF00"/>
      <rgbColor rgb="00FF00FF"/>
      <rgbColor rgb="0000FFFF"/>
      <rgbColor rgb="00000000"/>
      <rgbColor rgb="009BB50C"/>
      <rgbColor rgb="00737E5F"/>
      <rgbColor rgb="00FFFFFF"/>
      <rgbColor rgb="00414141"/>
      <rgbColor rgb="00001D61"/>
      <rgbColor rgb="00D3D3D3"/>
      <rgbColor rgb="00F9FBE8"/>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6197886129156"/>
          <c:y val="2.9689608636977057E-2"/>
          <c:w val="0.46503075555329232"/>
          <c:h val="0.90269459232575688"/>
        </c:manualLayout>
      </c:layout>
      <c:barChart>
        <c:barDir val="bar"/>
        <c:grouping val="stacked"/>
        <c:varyColors val="0"/>
        <c:ser>
          <c:idx val="4"/>
          <c:order val="0"/>
          <c:tx>
            <c:strRef>
              <c:f>Tabulation!$A$4</c:f>
              <c:strCache>
                <c:ptCount val="1"/>
                <c:pt idx="0">
                  <c:v>Haz_01 Loss of vehicle control by driver</c:v>
                </c:pt>
              </c:strCache>
            </c:strRef>
          </c:tx>
          <c:invertIfNegative val="0"/>
          <c:cat>
            <c:strRef>
              <c:f>(Tabulation!$J$3,Tabulation!$M$3)</c:f>
              <c:strCache>
                <c:ptCount val="2"/>
                <c:pt idx="0">
                  <c:v>Baseline Safety Risk Profile</c:v>
                </c:pt>
                <c:pt idx="1">
                  <c:v>Project Safety Risk Profile</c:v>
                </c:pt>
              </c:strCache>
            </c:strRef>
          </c:cat>
          <c:val>
            <c:numRef>
              <c:f>(Tabulation!$J$4,Tabulation!$M$4)</c:f>
              <c:numCache>
                <c:formatCode>General</c:formatCode>
                <c:ptCount val="2"/>
                <c:pt idx="0">
                  <c:v>0</c:v>
                </c:pt>
                <c:pt idx="1">
                  <c:v>0</c:v>
                </c:pt>
              </c:numCache>
            </c:numRef>
          </c:val>
        </c:ser>
        <c:ser>
          <c:idx val="5"/>
          <c:order val="1"/>
          <c:tx>
            <c:strRef>
              <c:f>Tabulation!$A$5</c:f>
              <c:strCache>
                <c:ptCount val="1"/>
                <c:pt idx="0">
                  <c:v>Haz_02 Rubber-necking</c:v>
                </c:pt>
              </c:strCache>
            </c:strRef>
          </c:tx>
          <c:invertIfNegative val="0"/>
          <c:cat>
            <c:strRef>
              <c:f>(Tabulation!$J$3,Tabulation!$M$3)</c:f>
              <c:strCache>
                <c:ptCount val="2"/>
                <c:pt idx="0">
                  <c:v>Baseline Safety Risk Profile</c:v>
                </c:pt>
                <c:pt idx="1">
                  <c:v>Project Safety Risk Profile</c:v>
                </c:pt>
              </c:strCache>
            </c:strRef>
          </c:cat>
          <c:val>
            <c:numRef>
              <c:f>(Tabulation!$J$5,Tabulation!$M$5)</c:f>
              <c:numCache>
                <c:formatCode>General</c:formatCode>
                <c:ptCount val="2"/>
                <c:pt idx="0">
                  <c:v>0</c:v>
                </c:pt>
                <c:pt idx="1">
                  <c:v>0</c:v>
                </c:pt>
              </c:numCache>
            </c:numRef>
          </c:val>
        </c:ser>
        <c:ser>
          <c:idx val="7"/>
          <c:order val="2"/>
          <c:tx>
            <c:strRef>
              <c:f>Tabulation!$A$6</c:f>
              <c:strCache>
                <c:ptCount val="1"/>
                <c:pt idx="0">
                  <c:v>Haz_03 Conflicting Movements</c:v>
                </c:pt>
              </c:strCache>
            </c:strRef>
          </c:tx>
          <c:invertIfNegative val="0"/>
          <c:cat>
            <c:strRef>
              <c:f>(Tabulation!$J$3,Tabulation!$M$3)</c:f>
              <c:strCache>
                <c:ptCount val="2"/>
                <c:pt idx="0">
                  <c:v>Baseline Safety Risk Profile</c:v>
                </c:pt>
                <c:pt idx="1">
                  <c:v>Project Safety Risk Profile</c:v>
                </c:pt>
              </c:strCache>
            </c:strRef>
          </c:cat>
          <c:val>
            <c:numRef>
              <c:f>(Tabulation!$J$6,Tabulation!$M$6)</c:f>
              <c:numCache>
                <c:formatCode>General</c:formatCode>
                <c:ptCount val="2"/>
                <c:pt idx="0">
                  <c:v>0</c:v>
                </c:pt>
                <c:pt idx="1">
                  <c:v>0</c:v>
                </c:pt>
              </c:numCache>
            </c:numRef>
          </c:val>
        </c:ser>
        <c:ser>
          <c:idx val="8"/>
          <c:order val="3"/>
          <c:tx>
            <c:strRef>
              <c:f>Tabulation!$A$7</c:f>
              <c:strCache>
                <c:ptCount val="1"/>
                <c:pt idx="0">
                  <c:v>Haz_04 Parking and Manoeuvring</c:v>
                </c:pt>
              </c:strCache>
            </c:strRef>
          </c:tx>
          <c:invertIfNegative val="0"/>
          <c:cat>
            <c:strRef>
              <c:f>(Tabulation!$J$3,Tabulation!$M$3)</c:f>
              <c:strCache>
                <c:ptCount val="2"/>
                <c:pt idx="0">
                  <c:v>Baseline Safety Risk Profile</c:v>
                </c:pt>
                <c:pt idx="1">
                  <c:v>Project Safety Risk Profile</c:v>
                </c:pt>
              </c:strCache>
            </c:strRef>
          </c:cat>
          <c:val>
            <c:numRef>
              <c:f>(Tabulation!$J$7,Tabulation!$M$7)</c:f>
              <c:numCache>
                <c:formatCode>General</c:formatCode>
                <c:ptCount val="2"/>
                <c:pt idx="0">
                  <c:v>0</c:v>
                </c:pt>
                <c:pt idx="1">
                  <c:v>0</c:v>
                </c:pt>
              </c:numCache>
            </c:numRef>
          </c:val>
        </c:ser>
        <c:ser>
          <c:idx val="0"/>
          <c:order val="4"/>
          <c:tx>
            <c:strRef>
              <c:f>Tabulation!$A$8</c:f>
              <c:strCache>
                <c:ptCount val="1"/>
                <c:pt idx="0">
                  <c:v>Haz_05 Driving in a direction contrary to normal traffic flow</c:v>
                </c:pt>
              </c:strCache>
            </c:strRef>
          </c:tx>
          <c:invertIfNegative val="0"/>
          <c:cat>
            <c:strRef>
              <c:f>(Tabulation!$J$3,Tabulation!$M$3)</c:f>
              <c:strCache>
                <c:ptCount val="2"/>
                <c:pt idx="0">
                  <c:v>Baseline Safety Risk Profile</c:v>
                </c:pt>
                <c:pt idx="1">
                  <c:v>Project Safety Risk Profile</c:v>
                </c:pt>
              </c:strCache>
            </c:strRef>
          </c:cat>
          <c:val>
            <c:numRef>
              <c:f>(Tabulation!$J$8,Tabulation!$M$8)</c:f>
              <c:numCache>
                <c:formatCode>General</c:formatCode>
                <c:ptCount val="2"/>
                <c:pt idx="0">
                  <c:v>0</c:v>
                </c:pt>
                <c:pt idx="1">
                  <c:v>0</c:v>
                </c:pt>
              </c:numCache>
            </c:numRef>
          </c:val>
        </c:ser>
        <c:ser>
          <c:idx val="1"/>
          <c:order val="5"/>
          <c:tx>
            <c:strRef>
              <c:f>Tabulation!$A$9</c:f>
              <c:strCache>
                <c:ptCount val="1"/>
                <c:pt idx="0">
                  <c:v>Haz_06 Speed differential or Speed change</c:v>
                </c:pt>
              </c:strCache>
            </c:strRef>
          </c:tx>
          <c:invertIfNegative val="0"/>
          <c:cat>
            <c:strRef>
              <c:f>(Tabulation!$J$3,Tabulation!$M$3)</c:f>
              <c:strCache>
                <c:ptCount val="2"/>
                <c:pt idx="0">
                  <c:v>Baseline Safety Risk Profile</c:v>
                </c:pt>
                <c:pt idx="1">
                  <c:v>Project Safety Risk Profile</c:v>
                </c:pt>
              </c:strCache>
            </c:strRef>
          </c:cat>
          <c:val>
            <c:numRef>
              <c:f>(Tabulation!$J$9,Tabulation!$M$9)</c:f>
              <c:numCache>
                <c:formatCode>General</c:formatCode>
                <c:ptCount val="2"/>
                <c:pt idx="0">
                  <c:v>0</c:v>
                </c:pt>
                <c:pt idx="1">
                  <c:v>0</c:v>
                </c:pt>
              </c:numCache>
            </c:numRef>
          </c:val>
        </c:ser>
        <c:ser>
          <c:idx val="2"/>
          <c:order val="6"/>
          <c:tx>
            <c:strRef>
              <c:f>Tabulation!$A$10</c:f>
              <c:strCache>
                <c:ptCount val="1"/>
                <c:pt idx="0">
                  <c:v>Haz_07 Environmental conditions</c:v>
                </c:pt>
              </c:strCache>
            </c:strRef>
          </c:tx>
          <c:invertIfNegative val="0"/>
          <c:cat>
            <c:strRef>
              <c:f>(Tabulation!$J$3,Tabulation!$M$3)</c:f>
              <c:strCache>
                <c:ptCount val="2"/>
                <c:pt idx="0">
                  <c:v>Baseline Safety Risk Profile</c:v>
                </c:pt>
                <c:pt idx="1">
                  <c:v>Project Safety Risk Profile</c:v>
                </c:pt>
              </c:strCache>
            </c:strRef>
          </c:cat>
          <c:val>
            <c:numRef>
              <c:f>(Tabulation!$J$10,Tabulation!$M$10)</c:f>
              <c:numCache>
                <c:formatCode>General</c:formatCode>
                <c:ptCount val="2"/>
                <c:pt idx="0">
                  <c:v>0</c:v>
                </c:pt>
                <c:pt idx="1">
                  <c:v>0</c:v>
                </c:pt>
              </c:numCache>
            </c:numRef>
          </c:val>
        </c:ser>
        <c:ser>
          <c:idx val="3"/>
          <c:order val="7"/>
          <c:tx>
            <c:strRef>
              <c:f>Tabulation!$A$11</c:f>
              <c:strCache>
                <c:ptCount val="1"/>
                <c:pt idx="0">
                  <c:v>Haz_08 Emergency Services</c:v>
                </c:pt>
              </c:strCache>
            </c:strRef>
          </c:tx>
          <c:invertIfNegative val="0"/>
          <c:cat>
            <c:strRef>
              <c:f>(Tabulation!$J$3,Tabulation!$M$3)</c:f>
              <c:strCache>
                <c:ptCount val="2"/>
                <c:pt idx="0">
                  <c:v>Baseline Safety Risk Profile</c:v>
                </c:pt>
                <c:pt idx="1">
                  <c:v>Project Safety Risk Profile</c:v>
                </c:pt>
              </c:strCache>
            </c:strRef>
          </c:cat>
          <c:val>
            <c:numRef>
              <c:f>(Tabulation!$J$11,Tabulation!$M$11)</c:f>
              <c:numCache>
                <c:formatCode>General</c:formatCode>
                <c:ptCount val="2"/>
                <c:pt idx="0">
                  <c:v>0</c:v>
                </c:pt>
                <c:pt idx="1">
                  <c:v>0</c:v>
                </c:pt>
              </c:numCache>
            </c:numRef>
          </c:val>
        </c:ser>
        <c:ser>
          <c:idx val="6"/>
          <c:order val="8"/>
          <c:tx>
            <c:strRef>
              <c:f>Tabulation!$A$12</c:f>
              <c:strCache>
                <c:ptCount val="1"/>
                <c:pt idx="0">
                  <c:v>Haz_09 Authorised Persons in/on roadway</c:v>
                </c:pt>
              </c:strCache>
            </c:strRef>
          </c:tx>
          <c:invertIfNegative val="0"/>
          <c:cat>
            <c:strRef>
              <c:f>(Tabulation!$J$3,Tabulation!$M$3)</c:f>
              <c:strCache>
                <c:ptCount val="2"/>
                <c:pt idx="0">
                  <c:v>Baseline Safety Risk Profile</c:v>
                </c:pt>
                <c:pt idx="1">
                  <c:v>Project Safety Risk Profile</c:v>
                </c:pt>
              </c:strCache>
            </c:strRef>
          </c:cat>
          <c:val>
            <c:numRef>
              <c:f>(Tabulation!$J$12,Tabulation!$M$12)</c:f>
              <c:numCache>
                <c:formatCode>General</c:formatCode>
                <c:ptCount val="2"/>
                <c:pt idx="0">
                  <c:v>0</c:v>
                </c:pt>
                <c:pt idx="1">
                  <c:v>0</c:v>
                </c:pt>
              </c:numCache>
            </c:numRef>
          </c:val>
        </c:ser>
        <c:ser>
          <c:idx val="9"/>
          <c:order val="9"/>
          <c:tx>
            <c:strRef>
              <c:f>Tabulation!$A$13</c:f>
              <c:strCache>
                <c:ptCount val="1"/>
                <c:pt idx="0">
                  <c:v>Haz_10 Vehicle deviates from lane/track</c:v>
                </c:pt>
              </c:strCache>
            </c:strRef>
          </c:tx>
          <c:invertIfNegative val="0"/>
          <c:cat>
            <c:strRef>
              <c:f>(Tabulation!$J$3,Tabulation!$M$3)</c:f>
              <c:strCache>
                <c:ptCount val="2"/>
                <c:pt idx="0">
                  <c:v>Baseline Safety Risk Profile</c:v>
                </c:pt>
                <c:pt idx="1">
                  <c:v>Project Safety Risk Profile</c:v>
                </c:pt>
              </c:strCache>
            </c:strRef>
          </c:cat>
          <c:val>
            <c:numRef>
              <c:f>(Tabulation!$J$13,Tabulation!$M$13)</c:f>
              <c:numCache>
                <c:formatCode>General</c:formatCode>
                <c:ptCount val="2"/>
                <c:pt idx="0">
                  <c:v>0</c:v>
                </c:pt>
                <c:pt idx="1">
                  <c:v>0</c:v>
                </c:pt>
              </c:numCache>
            </c:numRef>
          </c:val>
        </c:ser>
        <c:ser>
          <c:idx val="10"/>
          <c:order val="10"/>
          <c:tx>
            <c:strRef>
              <c:f>Tabulation!$A$14</c:f>
              <c:strCache>
                <c:ptCount val="1"/>
                <c:pt idx="0">
                  <c:v>Haz_11 Vehicle obstructing roadway</c:v>
                </c:pt>
              </c:strCache>
            </c:strRef>
          </c:tx>
          <c:invertIfNegative val="0"/>
          <c:cat>
            <c:strRef>
              <c:f>(Tabulation!$J$3,Tabulation!$M$3)</c:f>
              <c:strCache>
                <c:ptCount val="2"/>
                <c:pt idx="0">
                  <c:v>Baseline Safety Risk Profile</c:v>
                </c:pt>
                <c:pt idx="1">
                  <c:v>Project Safety Risk Profile</c:v>
                </c:pt>
              </c:strCache>
            </c:strRef>
          </c:cat>
          <c:val>
            <c:numRef>
              <c:f>(Tabulation!$J$14,Tabulation!$M$14)</c:f>
              <c:numCache>
                <c:formatCode>General</c:formatCode>
                <c:ptCount val="2"/>
                <c:pt idx="0">
                  <c:v>0</c:v>
                </c:pt>
                <c:pt idx="1">
                  <c:v>0</c:v>
                </c:pt>
              </c:numCache>
            </c:numRef>
          </c:val>
        </c:ser>
        <c:ser>
          <c:idx val="11"/>
          <c:order val="11"/>
          <c:tx>
            <c:strRef>
              <c:f>Tabulation!$A$15</c:f>
              <c:strCache>
                <c:ptCount val="1"/>
                <c:pt idx="0">
                  <c:v>Haz_12 Motorcyclists</c:v>
                </c:pt>
              </c:strCache>
            </c:strRef>
          </c:tx>
          <c:invertIfNegative val="0"/>
          <c:cat>
            <c:strRef>
              <c:f>(Tabulation!$J$3,Tabulation!$M$3)</c:f>
              <c:strCache>
                <c:ptCount val="2"/>
                <c:pt idx="0">
                  <c:v>Baseline Safety Risk Profile</c:v>
                </c:pt>
                <c:pt idx="1">
                  <c:v>Project Safety Risk Profile</c:v>
                </c:pt>
              </c:strCache>
            </c:strRef>
          </c:cat>
          <c:val>
            <c:numRef>
              <c:f>(Tabulation!$J$15,Tabulation!$M$15)</c:f>
              <c:numCache>
                <c:formatCode>General</c:formatCode>
                <c:ptCount val="2"/>
                <c:pt idx="0">
                  <c:v>0</c:v>
                </c:pt>
                <c:pt idx="1">
                  <c:v>0</c:v>
                </c:pt>
              </c:numCache>
            </c:numRef>
          </c:val>
        </c:ser>
        <c:ser>
          <c:idx val="12"/>
          <c:order val="12"/>
          <c:tx>
            <c:strRef>
              <c:f>Tabulation!$A$16</c:f>
              <c:strCache>
                <c:ptCount val="1"/>
                <c:pt idx="0">
                  <c:v>Haz_13 Sub optimal lane use or lane change</c:v>
                </c:pt>
              </c:strCache>
            </c:strRef>
          </c:tx>
          <c:invertIfNegative val="0"/>
          <c:cat>
            <c:strRef>
              <c:f>(Tabulation!$J$3,Tabulation!$M$3)</c:f>
              <c:strCache>
                <c:ptCount val="2"/>
                <c:pt idx="0">
                  <c:v>Baseline Safety Risk Profile</c:v>
                </c:pt>
                <c:pt idx="1">
                  <c:v>Project Safety Risk Profile</c:v>
                </c:pt>
              </c:strCache>
            </c:strRef>
          </c:cat>
          <c:val>
            <c:numRef>
              <c:f>(Tabulation!$J$16,Tabulation!$M$16)</c:f>
              <c:numCache>
                <c:formatCode>General</c:formatCode>
                <c:ptCount val="2"/>
                <c:pt idx="0">
                  <c:v>0</c:v>
                </c:pt>
                <c:pt idx="1">
                  <c:v>0</c:v>
                </c:pt>
              </c:numCache>
            </c:numRef>
          </c:val>
        </c:ser>
        <c:ser>
          <c:idx val="13"/>
          <c:order val="13"/>
          <c:tx>
            <c:strRef>
              <c:f>Tabulation!$A$17</c:f>
              <c:strCache>
                <c:ptCount val="1"/>
                <c:pt idx="0">
                  <c:v>Haz_14 Vehicle drifts off carriageway</c:v>
                </c:pt>
              </c:strCache>
            </c:strRef>
          </c:tx>
          <c:invertIfNegative val="0"/>
          <c:cat>
            <c:strRef>
              <c:f>(Tabulation!$J$3,Tabulation!$M$3)</c:f>
              <c:strCache>
                <c:ptCount val="2"/>
                <c:pt idx="0">
                  <c:v>Baseline Safety Risk Profile</c:v>
                </c:pt>
                <c:pt idx="1">
                  <c:v>Project Safety Risk Profile</c:v>
                </c:pt>
              </c:strCache>
            </c:strRef>
          </c:cat>
          <c:val>
            <c:numRef>
              <c:f>(Tabulation!$J$17,Tabulation!$M$17)</c:f>
              <c:numCache>
                <c:formatCode>General</c:formatCode>
                <c:ptCount val="2"/>
                <c:pt idx="0">
                  <c:v>0</c:v>
                </c:pt>
                <c:pt idx="1">
                  <c:v>0</c:v>
                </c:pt>
              </c:numCache>
            </c:numRef>
          </c:val>
        </c:ser>
        <c:ser>
          <c:idx val="14"/>
          <c:order val="14"/>
          <c:tx>
            <c:strRef>
              <c:f>Tabulation!$A$18</c:f>
              <c:strCache>
                <c:ptCount val="1"/>
                <c:pt idx="0">
                  <c:v>Haz_15 Infrastructure</c:v>
                </c:pt>
              </c:strCache>
            </c:strRef>
          </c:tx>
          <c:invertIfNegative val="0"/>
          <c:cat>
            <c:strRef>
              <c:f>(Tabulation!$J$3,Tabulation!$M$3)</c:f>
              <c:strCache>
                <c:ptCount val="2"/>
                <c:pt idx="0">
                  <c:v>Baseline Safety Risk Profile</c:v>
                </c:pt>
                <c:pt idx="1">
                  <c:v>Project Safety Risk Profile</c:v>
                </c:pt>
              </c:strCache>
            </c:strRef>
          </c:cat>
          <c:val>
            <c:numRef>
              <c:f>(Tabulation!$J$18,Tabulation!$M$18)</c:f>
              <c:numCache>
                <c:formatCode>General</c:formatCode>
                <c:ptCount val="2"/>
                <c:pt idx="0">
                  <c:v>0</c:v>
                </c:pt>
                <c:pt idx="1">
                  <c:v>0</c:v>
                </c:pt>
              </c:numCache>
            </c:numRef>
          </c:val>
        </c:ser>
        <c:ser>
          <c:idx val="15"/>
          <c:order val="15"/>
          <c:tx>
            <c:strRef>
              <c:f>Tabulation!$A$19</c:f>
              <c:strCache>
                <c:ptCount val="1"/>
                <c:pt idx="0">
                  <c:v>Haz_16 Maintenance</c:v>
                </c:pt>
              </c:strCache>
            </c:strRef>
          </c:tx>
          <c:invertIfNegative val="0"/>
          <c:cat>
            <c:strRef>
              <c:f>(Tabulation!$J$3,Tabulation!$M$3)</c:f>
              <c:strCache>
                <c:ptCount val="2"/>
                <c:pt idx="0">
                  <c:v>Baseline Safety Risk Profile</c:v>
                </c:pt>
                <c:pt idx="1">
                  <c:v>Project Safety Risk Profile</c:v>
                </c:pt>
              </c:strCache>
            </c:strRef>
          </c:cat>
          <c:val>
            <c:numRef>
              <c:f>(Tabulation!$J$19,Tabulation!$M$19)</c:f>
              <c:numCache>
                <c:formatCode>General</c:formatCode>
                <c:ptCount val="2"/>
                <c:pt idx="0">
                  <c:v>0</c:v>
                </c:pt>
                <c:pt idx="1">
                  <c:v>0</c:v>
                </c:pt>
              </c:numCache>
            </c:numRef>
          </c:val>
        </c:ser>
        <c:ser>
          <c:idx val="16"/>
          <c:order val="16"/>
          <c:tx>
            <c:strRef>
              <c:f>Tabulation!$A$20</c:f>
              <c:strCache>
                <c:ptCount val="1"/>
                <c:pt idx="0">
                  <c:v>Haz_17 Debris/Animal</c:v>
                </c:pt>
              </c:strCache>
            </c:strRef>
          </c:tx>
          <c:invertIfNegative val="0"/>
          <c:cat>
            <c:strRef>
              <c:f>(Tabulation!$J$3,Tabulation!$M$3)</c:f>
              <c:strCache>
                <c:ptCount val="2"/>
                <c:pt idx="0">
                  <c:v>Baseline Safety Risk Profile</c:v>
                </c:pt>
                <c:pt idx="1">
                  <c:v>Project Safety Risk Profile</c:v>
                </c:pt>
              </c:strCache>
            </c:strRef>
          </c:cat>
          <c:val>
            <c:numRef>
              <c:f>(Tabulation!$J$20,Tabulation!$M$20)</c:f>
              <c:numCache>
                <c:formatCode>General</c:formatCode>
                <c:ptCount val="2"/>
                <c:pt idx="0">
                  <c:v>0</c:v>
                </c:pt>
                <c:pt idx="1">
                  <c:v>0</c:v>
                </c:pt>
              </c:numCache>
            </c:numRef>
          </c:val>
        </c:ser>
        <c:ser>
          <c:idx val="17"/>
          <c:order val="17"/>
          <c:tx>
            <c:strRef>
              <c:f>Tabulation!$A$21</c:f>
              <c:strCache>
                <c:ptCount val="1"/>
                <c:pt idx="0">
                  <c:v>Haz_18 Pedestrians / Cyclists</c:v>
                </c:pt>
              </c:strCache>
            </c:strRef>
          </c:tx>
          <c:invertIfNegative val="0"/>
          <c:cat>
            <c:strRef>
              <c:f>(Tabulation!$J$3,Tabulation!$M$3)</c:f>
              <c:strCache>
                <c:ptCount val="2"/>
                <c:pt idx="0">
                  <c:v>Baseline Safety Risk Profile</c:v>
                </c:pt>
                <c:pt idx="1">
                  <c:v>Project Safety Risk Profile</c:v>
                </c:pt>
              </c:strCache>
            </c:strRef>
          </c:cat>
          <c:val>
            <c:numRef>
              <c:f>(Tabulation!$J$21,Tabulation!$M$21)</c:f>
              <c:numCache>
                <c:formatCode>General</c:formatCode>
                <c:ptCount val="2"/>
                <c:pt idx="0">
                  <c:v>0</c:v>
                </c:pt>
                <c:pt idx="1">
                  <c:v>0</c:v>
                </c:pt>
              </c:numCache>
            </c:numRef>
          </c:val>
        </c:ser>
        <c:ser>
          <c:idx val="18"/>
          <c:order val="18"/>
          <c:tx>
            <c:strRef>
              <c:f>Tabulation!$A$22</c:f>
              <c:strCache>
                <c:ptCount val="1"/>
                <c:pt idx="0">
                  <c:v>Haz_19 Terrorism and Vandalism</c:v>
                </c:pt>
              </c:strCache>
            </c:strRef>
          </c:tx>
          <c:invertIfNegative val="0"/>
          <c:cat>
            <c:strRef>
              <c:f>(Tabulation!$J$3,Tabulation!$M$3)</c:f>
              <c:strCache>
                <c:ptCount val="2"/>
                <c:pt idx="0">
                  <c:v>Baseline Safety Risk Profile</c:v>
                </c:pt>
                <c:pt idx="1">
                  <c:v>Project Safety Risk Profile</c:v>
                </c:pt>
              </c:strCache>
            </c:strRef>
          </c:cat>
          <c:val>
            <c:numRef>
              <c:f>(Tabulation!$J$22,Tabulation!$M$22)</c:f>
              <c:numCache>
                <c:formatCode>General</c:formatCode>
                <c:ptCount val="2"/>
                <c:pt idx="0">
                  <c:v>0</c:v>
                </c:pt>
                <c:pt idx="1">
                  <c:v>0</c:v>
                </c:pt>
              </c:numCache>
            </c:numRef>
          </c:val>
        </c:ser>
        <c:ser>
          <c:idx val="19"/>
          <c:order val="19"/>
          <c:tx>
            <c:strRef>
              <c:f>Tabulation!$A$23</c:f>
              <c:strCache>
                <c:ptCount val="1"/>
                <c:pt idx="0">
                  <c:v>Haz_20 Health deteriation of vehicle occupant</c:v>
                </c:pt>
              </c:strCache>
            </c:strRef>
          </c:tx>
          <c:invertIfNegative val="0"/>
          <c:cat>
            <c:strRef>
              <c:f>(Tabulation!$J$3,Tabulation!$M$3)</c:f>
              <c:strCache>
                <c:ptCount val="2"/>
                <c:pt idx="0">
                  <c:v>Baseline Safety Risk Profile</c:v>
                </c:pt>
                <c:pt idx="1">
                  <c:v>Project Safety Risk Profile</c:v>
                </c:pt>
              </c:strCache>
            </c:strRef>
          </c:cat>
          <c:val>
            <c:numRef>
              <c:f>(Tabulation!$J$23,Tabulation!$M$23)</c:f>
              <c:numCache>
                <c:formatCode>General</c:formatCode>
                <c:ptCount val="2"/>
                <c:pt idx="0">
                  <c:v>0</c:v>
                </c:pt>
                <c:pt idx="1">
                  <c:v>0</c:v>
                </c:pt>
              </c:numCache>
            </c:numRef>
          </c:val>
        </c:ser>
        <c:ser>
          <c:idx val="20"/>
          <c:order val="20"/>
          <c:tx>
            <c:strRef>
              <c:f>Tabulation!$A$24</c:f>
              <c:strCache>
                <c:ptCount val="1"/>
                <c:pt idx="0">
                  <c:v>Haz_21 In-vehicle environment / operation</c:v>
                </c:pt>
              </c:strCache>
            </c:strRef>
          </c:tx>
          <c:invertIfNegative val="0"/>
          <c:cat>
            <c:strRef>
              <c:f>(Tabulation!$J$3,Tabulation!$M$3)</c:f>
              <c:strCache>
                <c:ptCount val="2"/>
                <c:pt idx="0">
                  <c:v>Baseline Safety Risk Profile</c:v>
                </c:pt>
                <c:pt idx="1">
                  <c:v>Project Safety Risk Profile</c:v>
                </c:pt>
              </c:strCache>
            </c:strRef>
          </c:cat>
          <c:val>
            <c:numRef>
              <c:f>(Tabulation!$J$24,Tabulation!$M$24)</c:f>
              <c:numCache>
                <c:formatCode>General</c:formatCode>
                <c:ptCount val="2"/>
                <c:pt idx="0">
                  <c:v>0</c:v>
                </c:pt>
                <c:pt idx="1">
                  <c:v>0</c:v>
                </c:pt>
              </c:numCache>
            </c:numRef>
          </c:val>
        </c:ser>
        <c:ser>
          <c:idx val="21"/>
          <c:order val="21"/>
          <c:tx>
            <c:strRef>
              <c:f>Tabulation!$A$25</c:f>
              <c:strCache>
                <c:ptCount val="1"/>
                <c:pt idx="0">
                  <c:v>Haz_22 Extra-vehicle environment</c:v>
                </c:pt>
              </c:strCache>
            </c:strRef>
          </c:tx>
          <c:invertIfNegative val="0"/>
          <c:cat>
            <c:strRef>
              <c:f>(Tabulation!$J$3,Tabulation!$M$3)</c:f>
              <c:strCache>
                <c:ptCount val="2"/>
                <c:pt idx="0">
                  <c:v>Baseline Safety Risk Profile</c:v>
                </c:pt>
                <c:pt idx="1">
                  <c:v>Project Safety Risk Profile</c:v>
                </c:pt>
              </c:strCache>
            </c:strRef>
          </c:cat>
          <c:val>
            <c:numRef>
              <c:f>(Tabulation!$J$25,Tabulation!$M$25)</c:f>
              <c:numCache>
                <c:formatCode>General</c:formatCode>
                <c:ptCount val="2"/>
                <c:pt idx="0">
                  <c:v>0</c:v>
                </c:pt>
                <c:pt idx="1">
                  <c:v>0</c:v>
                </c:pt>
              </c:numCache>
            </c:numRef>
          </c:val>
        </c:ser>
        <c:ser>
          <c:idx val="22"/>
          <c:order val="22"/>
          <c:tx>
            <c:strRef>
              <c:f>Tabulation!$A$26</c:f>
              <c:strCache>
                <c:ptCount val="1"/>
                <c:pt idx="0">
                  <c:v>Haz_23 Delayed Assistance</c:v>
                </c:pt>
              </c:strCache>
            </c:strRef>
          </c:tx>
          <c:invertIfNegative val="0"/>
          <c:cat>
            <c:strRef>
              <c:f>(Tabulation!$J$3,Tabulation!$M$3)</c:f>
              <c:strCache>
                <c:ptCount val="2"/>
                <c:pt idx="0">
                  <c:v>Baseline Safety Risk Profile</c:v>
                </c:pt>
                <c:pt idx="1">
                  <c:v>Project Safety Risk Profile</c:v>
                </c:pt>
              </c:strCache>
            </c:strRef>
          </c:cat>
          <c:val>
            <c:numRef>
              <c:f>(Tabulation!$J$26,Tabulation!$M$26)</c:f>
              <c:numCache>
                <c:formatCode>General</c:formatCode>
                <c:ptCount val="2"/>
                <c:pt idx="0">
                  <c:v>0</c:v>
                </c:pt>
                <c:pt idx="1">
                  <c:v>0</c:v>
                </c:pt>
              </c:numCache>
            </c:numRef>
          </c:val>
        </c:ser>
        <c:ser>
          <c:idx val="23"/>
          <c:order val="23"/>
          <c:tx>
            <c:strRef>
              <c:f>Tabulation!$A$27</c:f>
              <c:strCache>
                <c:ptCount val="1"/>
                <c:pt idx="0">
                  <c:v>Haz_24 Stopping Bays</c:v>
                </c:pt>
              </c:strCache>
            </c:strRef>
          </c:tx>
          <c:invertIfNegative val="0"/>
          <c:cat>
            <c:strRef>
              <c:f>(Tabulation!$J$3,Tabulation!$M$3)</c:f>
              <c:strCache>
                <c:ptCount val="2"/>
                <c:pt idx="0">
                  <c:v>Baseline Safety Risk Profile</c:v>
                </c:pt>
                <c:pt idx="1">
                  <c:v>Project Safety Risk Profile</c:v>
                </c:pt>
              </c:strCache>
            </c:strRef>
          </c:cat>
          <c:val>
            <c:numRef>
              <c:f>(Tabulation!$J$27,Tabulation!$M$27)</c:f>
              <c:numCache>
                <c:formatCode>General</c:formatCode>
                <c:ptCount val="2"/>
                <c:pt idx="0">
                  <c:v>0</c:v>
                </c:pt>
                <c:pt idx="1">
                  <c:v>0</c:v>
                </c:pt>
              </c:numCache>
            </c:numRef>
          </c:val>
        </c:ser>
        <c:ser>
          <c:idx val="24"/>
          <c:order val="24"/>
          <c:tx>
            <c:strRef>
              <c:f>Tabulation!$A$28</c:f>
              <c:strCache>
                <c:ptCount val="1"/>
                <c:pt idx="0">
                  <c:v>Haz_25 System Issues</c:v>
                </c:pt>
              </c:strCache>
            </c:strRef>
          </c:tx>
          <c:invertIfNegative val="0"/>
          <c:cat>
            <c:strRef>
              <c:f>(Tabulation!$J$3,Tabulation!$M$3)</c:f>
              <c:strCache>
                <c:ptCount val="2"/>
                <c:pt idx="0">
                  <c:v>Baseline Safety Risk Profile</c:v>
                </c:pt>
                <c:pt idx="1">
                  <c:v>Project Safety Risk Profile</c:v>
                </c:pt>
              </c:strCache>
            </c:strRef>
          </c:cat>
          <c:val>
            <c:numRef>
              <c:f>(Tabulation!$J$28,Tabulation!$M$28)</c:f>
              <c:numCache>
                <c:formatCode>General</c:formatCode>
                <c:ptCount val="2"/>
                <c:pt idx="0">
                  <c:v>0</c:v>
                </c:pt>
                <c:pt idx="1">
                  <c:v>0</c:v>
                </c:pt>
              </c:numCache>
            </c:numRef>
          </c:val>
        </c:ser>
        <c:ser>
          <c:idx val="25"/>
          <c:order val="25"/>
          <c:tx>
            <c:strRef>
              <c:f>Tabulation!$A$29</c:f>
              <c:strCache>
                <c:ptCount val="1"/>
                <c:pt idx="0">
                  <c:v>Haz_26 Lane closures</c:v>
                </c:pt>
              </c:strCache>
            </c:strRef>
          </c:tx>
          <c:invertIfNegative val="0"/>
          <c:cat>
            <c:strRef>
              <c:f>(Tabulation!$J$3,Tabulation!$M$3)</c:f>
              <c:strCache>
                <c:ptCount val="2"/>
                <c:pt idx="0">
                  <c:v>Baseline Safety Risk Profile</c:v>
                </c:pt>
                <c:pt idx="1">
                  <c:v>Project Safety Risk Profile</c:v>
                </c:pt>
              </c:strCache>
            </c:strRef>
          </c:cat>
          <c:val>
            <c:numRef>
              <c:f>(Tabulation!$J$29,Tabulation!$M$29)</c:f>
              <c:numCache>
                <c:formatCode>General</c:formatCode>
                <c:ptCount val="2"/>
                <c:pt idx="0">
                  <c:v>0</c:v>
                </c:pt>
                <c:pt idx="1">
                  <c:v>0</c:v>
                </c:pt>
              </c:numCache>
            </c:numRef>
          </c:val>
        </c:ser>
        <c:ser>
          <c:idx val="26"/>
          <c:order val="26"/>
          <c:tx>
            <c:strRef>
              <c:f>Tabulation!$A$30</c:f>
              <c:strCache>
                <c:ptCount val="1"/>
                <c:pt idx="0">
                  <c:v>Haz_27 Driver Comprehension</c:v>
                </c:pt>
              </c:strCache>
            </c:strRef>
          </c:tx>
          <c:invertIfNegative val="0"/>
          <c:cat>
            <c:strRef>
              <c:f>(Tabulation!$J$3,Tabulation!$M$3)</c:f>
              <c:strCache>
                <c:ptCount val="2"/>
                <c:pt idx="0">
                  <c:v>Baseline Safety Risk Profile</c:v>
                </c:pt>
                <c:pt idx="1">
                  <c:v>Project Safety Risk Profile</c:v>
                </c:pt>
              </c:strCache>
            </c:strRef>
          </c:cat>
          <c:val>
            <c:numRef>
              <c:f>(Tabulation!$J$30,Tabulation!$M$30)</c:f>
              <c:numCache>
                <c:formatCode>General</c:formatCode>
                <c:ptCount val="2"/>
                <c:pt idx="0">
                  <c:v>0</c:v>
                </c:pt>
                <c:pt idx="1">
                  <c:v>0</c:v>
                </c:pt>
              </c:numCache>
            </c:numRef>
          </c:val>
        </c:ser>
        <c:ser>
          <c:idx val="27"/>
          <c:order val="27"/>
          <c:tx>
            <c:strRef>
              <c:f>Tabulation!$A$31</c:f>
              <c:strCache>
                <c:ptCount val="1"/>
                <c:pt idx="0">
                  <c:v>HAZ_28 Vehicle stops on Emergency Lane</c:v>
                </c:pt>
              </c:strCache>
            </c:strRef>
          </c:tx>
          <c:invertIfNegative val="0"/>
          <c:cat>
            <c:strRef>
              <c:f>(Tabulation!$J$3,Tabulation!$M$3)</c:f>
              <c:strCache>
                <c:ptCount val="2"/>
                <c:pt idx="0">
                  <c:v>Baseline Safety Risk Profile</c:v>
                </c:pt>
                <c:pt idx="1">
                  <c:v>Project Safety Risk Profile</c:v>
                </c:pt>
              </c:strCache>
            </c:strRef>
          </c:cat>
          <c:val>
            <c:numRef>
              <c:f>(Tabulation!$J$31,Tabulation!$M$31)</c:f>
              <c:numCache>
                <c:formatCode>General</c:formatCode>
                <c:ptCount val="2"/>
                <c:pt idx="0">
                  <c:v>0</c:v>
                </c:pt>
                <c:pt idx="1">
                  <c:v>0</c:v>
                </c:pt>
              </c:numCache>
            </c:numRef>
          </c:val>
        </c:ser>
        <c:dLbls>
          <c:showLegendKey val="0"/>
          <c:showVal val="0"/>
          <c:showCatName val="0"/>
          <c:showSerName val="0"/>
          <c:showPercent val="0"/>
          <c:showBubbleSize val="0"/>
        </c:dLbls>
        <c:gapWidth val="150"/>
        <c:overlap val="100"/>
        <c:axId val="305439104"/>
        <c:axId val="305440640"/>
      </c:barChart>
      <c:catAx>
        <c:axId val="305439104"/>
        <c:scaling>
          <c:orientation val="maxMin"/>
        </c:scaling>
        <c:delete val="0"/>
        <c:axPos val="l"/>
        <c:numFmt formatCode="General" sourceLinked="1"/>
        <c:majorTickMark val="out"/>
        <c:minorTickMark val="none"/>
        <c:tickLblPos val="nextTo"/>
        <c:crossAx val="305440640"/>
        <c:crosses val="autoZero"/>
        <c:auto val="1"/>
        <c:lblAlgn val="ctr"/>
        <c:lblOffset val="100"/>
        <c:noMultiLvlLbl val="0"/>
      </c:catAx>
      <c:valAx>
        <c:axId val="305440640"/>
        <c:scaling>
          <c:orientation val="minMax"/>
          <c:min val="0"/>
        </c:scaling>
        <c:delete val="0"/>
        <c:axPos val="t"/>
        <c:majorGridlines/>
        <c:numFmt formatCode="General" sourceLinked="1"/>
        <c:majorTickMark val="out"/>
        <c:minorTickMark val="none"/>
        <c:tickLblPos val="nextTo"/>
        <c:crossAx val="305439104"/>
        <c:crosses val="autoZero"/>
        <c:crossBetween val="between"/>
      </c:valAx>
    </c:plotArea>
    <c:legend>
      <c:legendPos val="r"/>
      <c:layout>
        <c:manualLayout>
          <c:xMode val="edge"/>
          <c:yMode val="edge"/>
          <c:x val="0.63067517934550821"/>
          <c:y val="5.4785453362766731E-2"/>
          <c:w val="0.32320082827016866"/>
          <c:h val="0.88345151884695095"/>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5"/>
          <c:order val="0"/>
          <c:tx>
            <c:strRef>
              <c:f>Tabulation!$A$15</c:f>
              <c:strCache>
                <c:ptCount val="1"/>
                <c:pt idx="0">
                  <c:v>Haz_12 Motorcyclists</c:v>
                </c:pt>
              </c:strCache>
            </c:strRef>
          </c:tx>
          <c:dLbls>
            <c:showLegendKey val="0"/>
            <c:showVal val="0"/>
            <c:showCatName val="0"/>
            <c:showSerName val="0"/>
            <c:showPercent val="1"/>
            <c:showBubbleSize val="0"/>
            <c:showLeaderLines val="1"/>
          </c:dLbls>
          <c:cat>
            <c:strRef>
              <c:f>(Tabulation!$H$3:$J$3,Tabulation!$M$3)</c:f>
              <c:strCache>
                <c:ptCount val="2"/>
                <c:pt idx="0">
                  <c:v>Baseline Safety Risk Profile</c:v>
                </c:pt>
                <c:pt idx="1">
                  <c:v>Project Safety Risk Profile</c:v>
                </c:pt>
              </c:strCache>
            </c:strRef>
          </c:cat>
          <c:val>
            <c:numRef>
              <c:f>(Tabulation!$H$15:$J$15,Tabulation!$M$15)</c:f>
              <c:numCache>
                <c:formatCode>General</c:formatCode>
                <c:ptCount val="2"/>
                <c:pt idx="0">
                  <c:v>0</c:v>
                </c:pt>
                <c:pt idx="1">
                  <c:v>0</c:v>
                </c:pt>
              </c:numCache>
            </c:numRef>
          </c:val>
        </c:ser>
        <c:ser>
          <c:idx val="17"/>
          <c:order val="1"/>
          <c:tx>
            <c:strRef>
              <c:f>Tabulation!$A$19</c:f>
              <c:strCache>
                <c:ptCount val="1"/>
                <c:pt idx="0">
                  <c:v>Haz_16 Maintenance</c:v>
                </c:pt>
              </c:strCache>
            </c:strRef>
          </c:tx>
          <c:cat>
            <c:strRef>
              <c:f>(Tabulation!$H$3:$J$3,Tabulation!$M$3)</c:f>
              <c:strCache>
                <c:ptCount val="2"/>
                <c:pt idx="0">
                  <c:v>Baseline Safety Risk Profile</c:v>
                </c:pt>
                <c:pt idx="1">
                  <c:v>Project Safety Risk Profile</c:v>
                </c:pt>
              </c:strCache>
            </c:strRef>
          </c:cat>
          <c:val>
            <c:numRef>
              <c:f>(Tabulation!$H$23:$J$23,Tabulation!$M$23)</c:f>
              <c:numCache>
                <c:formatCode>General</c:formatCode>
                <c:ptCount val="2"/>
                <c:pt idx="0">
                  <c:v>0</c:v>
                </c:pt>
                <c:pt idx="1">
                  <c:v>0</c:v>
                </c:pt>
              </c:numCache>
            </c:numRef>
          </c:val>
        </c:ser>
        <c:ser>
          <c:idx val="18"/>
          <c:order val="2"/>
          <c:tx>
            <c:strRef>
              <c:f>Tabulation!$A$21</c:f>
              <c:strCache>
                <c:ptCount val="1"/>
                <c:pt idx="0">
                  <c:v>Haz_18 Pedestrians / Cyclists</c:v>
                </c:pt>
              </c:strCache>
            </c:strRef>
          </c:tx>
          <c:cat>
            <c:strRef>
              <c:f>(Tabulation!$H$3:$J$3,Tabulation!$M$3)</c:f>
              <c:strCache>
                <c:ptCount val="2"/>
                <c:pt idx="0">
                  <c:v>Baseline Safety Risk Profile</c:v>
                </c:pt>
                <c:pt idx="1">
                  <c:v>Project Safety Risk Profile</c:v>
                </c:pt>
              </c:strCache>
            </c:strRef>
          </c:cat>
          <c:val>
            <c:numRef>
              <c:f>(Tabulation!$H$24:$J$24,Tabulation!$M$24)</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6197886129156"/>
          <c:y val="2.9689608636977057E-2"/>
          <c:w val="0.46503075555329232"/>
          <c:h val="0.90269459232575688"/>
        </c:manualLayout>
      </c:layout>
      <c:barChart>
        <c:barDir val="bar"/>
        <c:grouping val="stacked"/>
        <c:varyColors val="0"/>
        <c:ser>
          <c:idx val="12"/>
          <c:order val="0"/>
          <c:tx>
            <c:strRef>
              <c:f>Tabulation!$A$6</c:f>
              <c:strCache>
                <c:ptCount val="1"/>
                <c:pt idx="0">
                  <c:v>Haz_03 Conflicting Movements</c:v>
                </c:pt>
              </c:strCache>
            </c:strRef>
          </c:tx>
          <c:invertIfNegative val="0"/>
          <c:cat>
            <c:strRef>
              <c:f>(Tabulation!$H$3:$I$3,Tabulation!$N$3:$O$3)</c:f>
              <c:strCache>
                <c:ptCount val="2"/>
                <c:pt idx="0">
                  <c:v>Comparison Profile</c:v>
                </c:pt>
                <c:pt idx="1">
                  <c:v>Crash Risk Profile</c:v>
                </c:pt>
              </c:strCache>
            </c:strRef>
          </c:cat>
          <c:val>
            <c:numRef>
              <c:f>(Tabulation!$H$6:$I$6,Tabulation!$N$6:$O$6)</c:f>
              <c:numCache>
                <c:formatCode>0%</c:formatCode>
                <c:ptCount val="2"/>
                <c:pt idx="0" formatCode="0.0%">
                  <c:v>0</c:v>
                </c:pt>
                <c:pt idx="1">
                  <c:v>0</c:v>
                </c:pt>
              </c:numCache>
            </c:numRef>
          </c:val>
        </c:ser>
        <c:ser>
          <c:idx val="13"/>
          <c:order val="1"/>
          <c:tx>
            <c:strRef>
              <c:f>Tabulation!$A$7</c:f>
              <c:strCache>
                <c:ptCount val="1"/>
                <c:pt idx="0">
                  <c:v>Haz_04 Parking and Manoeuvring</c:v>
                </c:pt>
              </c:strCache>
            </c:strRef>
          </c:tx>
          <c:invertIfNegative val="0"/>
          <c:cat>
            <c:strRef>
              <c:f>(Tabulation!$H$3:$I$3,Tabulation!$N$3:$O$3)</c:f>
              <c:strCache>
                <c:ptCount val="2"/>
                <c:pt idx="0">
                  <c:v>Comparison Profile</c:v>
                </c:pt>
                <c:pt idx="1">
                  <c:v>Crash Risk Profile</c:v>
                </c:pt>
              </c:strCache>
            </c:strRef>
          </c:cat>
          <c:val>
            <c:numRef>
              <c:f>(Tabulation!$H$7:$I$7,Tabulation!$N$7:$O$7)</c:f>
              <c:numCache>
                <c:formatCode>0%</c:formatCode>
                <c:ptCount val="2"/>
                <c:pt idx="0" formatCode="0.0%">
                  <c:v>0</c:v>
                </c:pt>
                <c:pt idx="1">
                  <c:v>0</c:v>
                </c:pt>
              </c:numCache>
            </c:numRef>
          </c:val>
        </c:ser>
        <c:ser>
          <c:idx val="0"/>
          <c:order val="2"/>
          <c:tx>
            <c:strRef>
              <c:f>Tabulation!$A$8</c:f>
              <c:strCache>
                <c:ptCount val="1"/>
                <c:pt idx="0">
                  <c:v>Haz_05 Driving in a direction contrary to normal traffic flow</c:v>
                </c:pt>
              </c:strCache>
            </c:strRef>
          </c:tx>
          <c:invertIfNegative val="0"/>
          <c:cat>
            <c:strRef>
              <c:f>(Tabulation!$H$3:$I$3,Tabulation!$N$3:$O$3)</c:f>
              <c:strCache>
                <c:ptCount val="2"/>
                <c:pt idx="0">
                  <c:v>Comparison Profile</c:v>
                </c:pt>
                <c:pt idx="1">
                  <c:v>Crash Risk Profile</c:v>
                </c:pt>
              </c:strCache>
            </c:strRef>
          </c:cat>
          <c:val>
            <c:numRef>
              <c:f>(Tabulation!$H$8:$I$8,Tabulation!$N$8:$O$8)</c:f>
              <c:numCache>
                <c:formatCode>0%</c:formatCode>
                <c:ptCount val="2"/>
                <c:pt idx="0" formatCode="0.0%">
                  <c:v>0</c:v>
                </c:pt>
                <c:pt idx="1">
                  <c:v>0</c:v>
                </c:pt>
              </c:numCache>
            </c:numRef>
          </c:val>
        </c:ser>
        <c:ser>
          <c:idx val="1"/>
          <c:order val="3"/>
          <c:tx>
            <c:strRef>
              <c:f>Tabulation!$A$9</c:f>
              <c:strCache>
                <c:ptCount val="1"/>
                <c:pt idx="0">
                  <c:v>Haz_06 Speed differential or Speed change</c:v>
                </c:pt>
              </c:strCache>
            </c:strRef>
          </c:tx>
          <c:invertIfNegative val="0"/>
          <c:cat>
            <c:strRef>
              <c:f>(Tabulation!$H$3:$I$3,Tabulation!$N$3:$O$3)</c:f>
              <c:strCache>
                <c:ptCount val="2"/>
                <c:pt idx="0">
                  <c:v>Comparison Profile</c:v>
                </c:pt>
                <c:pt idx="1">
                  <c:v>Crash Risk Profile</c:v>
                </c:pt>
              </c:strCache>
            </c:strRef>
          </c:cat>
          <c:val>
            <c:numRef>
              <c:f>(Tabulation!$H$9:$I$9,Tabulation!$N$9:$O$9)</c:f>
              <c:numCache>
                <c:formatCode>0%</c:formatCode>
                <c:ptCount val="2"/>
                <c:pt idx="0" formatCode="0.0%">
                  <c:v>0</c:v>
                </c:pt>
                <c:pt idx="1">
                  <c:v>0</c:v>
                </c:pt>
              </c:numCache>
            </c:numRef>
          </c:val>
        </c:ser>
        <c:ser>
          <c:idx val="8"/>
          <c:order val="4"/>
          <c:tx>
            <c:strRef>
              <c:f>Tabulation!$A$14</c:f>
              <c:strCache>
                <c:ptCount val="1"/>
                <c:pt idx="0">
                  <c:v>Haz_11 Vehicle obstructing roadway</c:v>
                </c:pt>
              </c:strCache>
            </c:strRef>
          </c:tx>
          <c:invertIfNegative val="0"/>
          <c:cat>
            <c:strRef>
              <c:f>(Tabulation!$H$3:$I$3,Tabulation!$N$3:$O$3)</c:f>
              <c:strCache>
                <c:ptCount val="2"/>
                <c:pt idx="0">
                  <c:v>Comparison Profile</c:v>
                </c:pt>
                <c:pt idx="1">
                  <c:v>Crash Risk Profile</c:v>
                </c:pt>
              </c:strCache>
            </c:strRef>
          </c:cat>
          <c:val>
            <c:numRef>
              <c:f>(Tabulation!$H$14:$I$14,Tabulation!$N$14:$O$14)</c:f>
              <c:numCache>
                <c:formatCode>0%</c:formatCode>
                <c:ptCount val="2"/>
                <c:pt idx="0" formatCode="0.0%">
                  <c:v>0</c:v>
                </c:pt>
                <c:pt idx="1">
                  <c:v>0</c:v>
                </c:pt>
              </c:numCache>
            </c:numRef>
          </c:val>
        </c:ser>
        <c:ser>
          <c:idx val="10"/>
          <c:order val="5"/>
          <c:tx>
            <c:strRef>
              <c:f>Tabulation!$A$16</c:f>
              <c:strCache>
                <c:ptCount val="1"/>
                <c:pt idx="0">
                  <c:v>Haz_13 Sub optimal lane use or lane change</c:v>
                </c:pt>
              </c:strCache>
            </c:strRef>
          </c:tx>
          <c:invertIfNegative val="0"/>
          <c:cat>
            <c:strRef>
              <c:f>(Tabulation!$H$3:$I$3,Tabulation!$N$3:$O$3)</c:f>
              <c:strCache>
                <c:ptCount val="2"/>
                <c:pt idx="0">
                  <c:v>Comparison Profile</c:v>
                </c:pt>
                <c:pt idx="1">
                  <c:v>Crash Risk Profile</c:v>
                </c:pt>
              </c:strCache>
            </c:strRef>
          </c:cat>
          <c:val>
            <c:numRef>
              <c:f>(Tabulation!$H$16:$I$16,Tabulation!$N$16:$O$16)</c:f>
              <c:numCache>
                <c:formatCode>0%</c:formatCode>
                <c:ptCount val="2"/>
                <c:pt idx="0" formatCode="0.0%">
                  <c:v>0</c:v>
                </c:pt>
                <c:pt idx="1">
                  <c:v>0</c:v>
                </c:pt>
              </c:numCache>
            </c:numRef>
          </c:val>
        </c:ser>
        <c:ser>
          <c:idx val="14"/>
          <c:order val="6"/>
          <c:tx>
            <c:strRef>
              <c:f>Tabulation!$A$18</c:f>
              <c:strCache>
                <c:ptCount val="1"/>
                <c:pt idx="0">
                  <c:v>Haz_15 Infrastructure</c:v>
                </c:pt>
              </c:strCache>
            </c:strRef>
          </c:tx>
          <c:invertIfNegative val="0"/>
          <c:cat>
            <c:strRef>
              <c:f>(Tabulation!$H$3:$I$3,Tabulation!$N$3:$O$3)</c:f>
              <c:strCache>
                <c:ptCount val="2"/>
                <c:pt idx="0">
                  <c:v>Comparison Profile</c:v>
                </c:pt>
                <c:pt idx="1">
                  <c:v>Crash Risk Profile</c:v>
                </c:pt>
              </c:strCache>
            </c:strRef>
          </c:cat>
          <c:val>
            <c:numRef>
              <c:f>(Tabulation!$H$18:$I$18,Tabulation!$N$18:$O$18)</c:f>
              <c:numCache>
                <c:formatCode>0%</c:formatCode>
                <c:ptCount val="2"/>
                <c:pt idx="0" formatCode="0.0%">
                  <c:v>0</c:v>
                </c:pt>
                <c:pt idx="1">
                  <c:v>0</c:v>
                </c:pt>
              </c:numCache>
            </c:numRef>
          </c:val>
        </c:ser>
        <c:ser>
          <c:idx val="15"/>
          <c:order val="7"/>
          <c:tx>
            <c:strRef>
              <c:f>Tabulation!$A$19</c:f>
              <c:strCache>
                <c:ptCount val="1"/>
                <c:pt idx="0">
                  <c:v>Haz_16 Maintenance</c:v>
                </c:pt>
              </c:strCache>
            </c:strRef>
          </c:tx>
          <c:invertIfNegative val="0"/>
          <c:cat>
            <c:strRef>
              <c:f>(Tabulation!$H$3:$I$3,Tabulation!$N$3:$O$3)</c:f>
              <c:strCache>
                <c:ptCount val="2"/>
                <c:pt idx="0">
                  <c:v>Comparison Profile</c:v>
                </c:pt>
                <c:pt idx="1">
                  <c:v>Crash Risk Profile</c:v>
                </c:pt>
              </c:strCache>
            </c:strRef>
          </c:cat>
          <c:val>
            <c:numRef>
              <c:f>(Tabulation!$H$19:$I$19,Tabulation!$N$19:$O$19)</c:f>
              <c:numCache>
                <c:formatCode>0%</c:formatCode>
                <c:ptCount val="2"/>
                <c:pt idx="0" formatCode="0.0%">
                  <c:v>0</c:v>
                </c:pt>
                <c:pt idx="1">
                  <c:v>0</c:v>
                </c:pt>
              </c:numCache>
            </c:numRef>
          </c:val>
        </c:ser>
        <c:ser>
          <c:idx val="16"/>
          <c:order val="8"/>
          <c:tx>
            <c:strRef>
              <c:f>Tabulation!$A$20</c:f>
              <c:strCache>
                <c:ptCount val="1"/>
                <c:pt idx="0">
                  <c:v>Haz_17 Debris/Animal</c:v>
                </c:pt>
              </c:strCache>
            </c:strRef>
          </c:tx>
          <c:invertIfNegative val="0"/>
          <c:cat>
            <c:strRef>
              <c:f>(Tabulation!$H$3:$I$3,Tabulation!$N$3:$O$3)</c:f>
              <c:strCache>
                <c:ptCount val="2"/>
                <c:pt idx="0">
                  <c:v>Comparison Profile</c:v>
                </c:pt>
                <c:pt idx="1">
                  <c:v>Crash Risk Profile</c:v>
                </c:pt>
              </c:strCache>
            </c:strRef>
          </c:cat>
          <c:val>
            <c:numRef>
              <c:f>(Tabulation!$H$20:$I$20,Tabulation!$N$20:$O$20)</c:f>
              <c:numCache>
                <c:formatCode>0%</c:formatCode>
                <c:ptCount val="2"/>
                <c:pt idx="0" formatCode="0.0%">
                  <c:v>0</c:v>
                </c:pt>
                <c:pt idx="1">
                  <c:v>0</c:v>
                </c:pt>
              </c:numCache>
            </c:numRef>
          </c:val>
        </c:ser>
        <c:ser>
          <c:idx val="17"/>
          <c:order val="9"/>
          <c:tx>
            <c:strRef>
              <c:f>Tabulation!$A$21</c:f>
              <c:strCache>
                <c:ptCount val="1"/>
                <c:pt idx="0">
                  <c:v>Haz_18 Pedestrians / Cyclists</c:v>
                </c:pt>
              </c:strCache>
            </c:strRef>
          </c:tx>
          <c:invertIfNegative val="0"/>
          <c:cat>
            <c:strRef>
              <c:f>(Tabulation!$H$3:$I$3,Tabulation!$N$3:$O$3)</c:f>
              <c:strCache>
                <c:ptCount val="2"/>
                <c:pt idx="0">
                  <c:v>Comparison Profile</c:v>
                </c:pt>
                <c:pt idx="1">
                  <c:v>Crash Risk Profile</c:v>
                </c:pt>
              </c:strCache>
            </c:strRef>
          </c:cat>
          <c:val>
            <c:numRef>
              <c:f>(Tabulation!$H$21:$I$21,Tabulation!$N$21:$O$21)</c:f>
              <c:numCache>
                <c:formatCode>0%</c:formatCode>
                <c:ptCount val="2"/>
                <c:pt idx="0" formatCode="0.0%">
                  <c:v>0</c:v>
                </c:pt>
                <c:pt idx="1">
                  <c:v>0</c:v>
                </c:pt>
              </c:numCache>
            </c:numRef>
          </c:val>
        </c:ser>
        <c:ser>
          <c:idx val="28"/>
          <c:order val="10"/>
          <c:tx>
            <c:strRef>
              <c:f>Tabulation!$A$32</c:f>
              <c:strCache>
                <c:ptCount val="1"/>
                <c:pt idx="0">
                  <c:v>Haz 01 &amp; Haz_14 Loss of Control/Drift off Carriageway</c:v>
                </c:pt>
              </c:strCache>
            </c:strRef>
          </c:tx>
          <c:invertIfNegative val="0"/>
          <c:cat>
            <c:strRef>
              <c:f>(Tabulation!$H$3:$I$3,Tabulation!$N$3:$O$3)</c:f>
              <c:strCache>
                <c:ptCount val="2"/>
                <c:pt idx="0">
                  <c:v>Comparison Profile</c:v>
                </c:pt>
                <c:pt idx="1">
                  <c:v>Crash Risk Profile</c:v>
                </c:pt>
              </c:strCache>
            </c:strRef>
          </c:cat>
          <c:val>
            <c:numRef>
              <c:f>(Tabulation!$H$32:$I$32,Tabulation!$N$32:$O$32)</c:f>
              <c:numCache>
                <c:formatCode>0%</c:formatCode>
                <c:ptCount val="2"/>
                <c:pt idx="0" formatCode="0.0%">
                  <c:v>0</c:v>
                </c:pt>
                <c:pt idx="1">
                  <c:v>0</c:v>
                </c:pt>
              </c:numCache>
            </c:numRef>
          </c:val>
        </c:ser>
        <c:dLbls>
          <c:showLegendKey val="0"/>
          <c:showVal val="0"/>
          <c:showCatName val="0"/>
          <c:showSerName val="0"/>
          <c:showPercent val="0"/>
          <c:showBubbleSize val="0"/>
        </c:dLbls>
        <c:gapWidth val="150"/>
        <c:overlap val="100"/>
        <c:axId val="305796992"/>
        <c:axId val="305798528"/>
      </c:barChart>
      <c:catAx>
        <c:axId val="305796992"/>
        <c:scaling>
          <c:orientation val="maxMin"/>
        </c:scaling>
        <c:delete val="0"/>
        <c:axPos val="l"/>
        <c:numFmt formatCode="General" sourceLinked="1"/>
        <c:majorTickMark val="out"/>
        <c:minorTickMark val="none"/>
        <c:tickLblPos val="nextTo"/>
        <c:crossAx val="305798528"/>
        <c:crosses val="autoZero"/>
        <c:auto val="1"/>
        <c:lblAlgn val="ctr"/>
        <c:lblOffset val="100"/>
        <c:noMultiLvlLbl val="0"/>
      </c:catAx>
      <c:valAx>
        <c:axId val="305798528"/>
        <c:scaling>
          <c:orientation val="minMax"/>
          <c:max val="1"/>
          <c:min val="0"/>
        </c:scaling>
        <c:delete val="0"/>
        <c:axPos val="t"/>
        <c:majorGridlines/>
        <c:numFmt formatCode="0.0%" sourceLinked="1"/>
        <c:majorTickMark val="out"/>
        <c:minorTickMark val="none"/>
        <c:tickLblPos val="nextTo"/>
        <c:crossAx val="305796992"/>
        <c:crosses val="autoZero"/>
        <c:crossBetween val="between"/>
      </c:valAx>
    </c:plotArea>
    <c:legend>
      <c:legendPos val="r"/>
      <c:layout>
        <c:manualLayout>
          <c:xMode val="edge"/>
          <c:yMode val="edge"/>
          <c:x val="0.63067517934550821"/>
          <c:y val="5.4785453362766731E-2"/>
          <c:w val="0.31622082622991421"/>
          <c:h val="0.91622092511970499"/>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17"/>
          <c:order val="0"/>
          <c:tx>
            <c:strRef>
              <c:f>Tabulation!$A$19</c:f>
              <c:strCache>
                <c:ptCount val="1"/>
                <c:pt idx="0">
                  <c:v>Haz_16 Maintenance</c:v>
                </c:pt>
              </c:strCache>
            </c:strRef>
          </c:tx>
          <c:dLbls>
            <c:showLegendKey val="0"/>
            <c:showVal val="0"/>
            <c:showCatName val="0"/>
            <c:showSerName val="0"/>
            <c:showPercent val="1"/>
            <c:showBubbleSize val="0"/>
            <c:showLeaderLines val="1"/>
          </c:dLbls>
          <c:cat>
            <c:strRef>
              <c:f>(Tabulation!$H$3:$J$3,Tabulation!$M$3)</c:f>
              <c:strCache>
                <c:ptCount val="2"/>
                <c:pt idx="0">
                  <c:v>Baseline Safety Risk Profile</c:v>
                </c:pt>
                <c:pt idx="1">
                  <c:v>Project Safety Risk Profile</c:v>
                </c:pt>
              </c:strCache>
            </c:strRef>
          </c:cat>
          <c:val>
            <c:numRef>
              <c:f>(Tabulation!$H$19:$J$19,Tabulation!$M$19)</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Haz_18 Pedestrians /</a:t>
            </a:r>
            <a:r>
              <a:rPr lang="en-US" baseline="0"/>
              <a:t> </a:t>
            </a:r>
            <a:r>
              <a:rPr lang="en-US"/>
              <a:t>Cyclists</a:t>
            </a:r>
          </a:p>
        </c:rich>
      </c:tx>
      <c:layout/>
      <c:overlay val="0"/>
    </c:title>
    <c:autoTitleDeleted val="0"/>
    <c:plotArea>
      <c:layout/>
      <c:pieChart>
        <c:varyColors val="1"/>
        <c:ser>
          <c:idx val="18"/>
          <c:order val="0"/>
          <c:tx>
            <c:strRef>
              <c:f>Tabulation!$A$21</c:f>
              <c:strCache>
                <c:ptCount val="1"/>
                <c:pt idx="0">
                  <c:v>Haz_18 Pedestrians / Cyclists</c:v>
                </c:pt>
              </c:strCache>
            </c:strRef>
          </c:tx>
          <c:dLbls>
            <c:showLegendKey val="0"/>
            <c:showVal val="0"/>
            <c:showCatName val="0"/>
            <c:showSerName val="0"/>
            <c:showPercent val="1"/>
            <c:showBubbleSize val="0"/>
            <c:showLeaderLines val="0"/>
          </c:dLbls>
          <c:cat>
            <c:strRef>
              <c:f>(Tabulation!$H$3:$J$3,Tabulation!$M$3)</c:f>
              <c:strCache>
                <c:ptCount val="2"/>
                <c:pt idx="0">
                  <c:v>Baseline Safety Risk Profile</c:v>
                </c:pt>
                <c:pt idx="1">
                  <c:v>Project Safety Risk Profile</c:v>
                </c:pt>
              </c:strCache>
            </c:strRef>
          </c:cat>
          <c:val>
            <c:numRef>
              <c:f>(Tabulation!$H$24:$J$24,Tabulation!$M$24)</c:f>
              <c:numCache>
                <c:formatCode>General</c:formatCode>
                <c:ptCount val="2"/>
                <c:pt idx="0">
                  <c:v>0</c:v>
                </c:pt>
                <c:pt idx="1">
                  <c:v>0</c:v>
                </c:pt>
              </c:numCache>
            </c:numRef>
          </c:val>
        </c:ser>
        <c:dLbls>
          <c:showLegendKey val="0"/>
          <c:showVal val="0"/>
          <c:showCatName val="0"/>
          <c:showSerName val="0"/>
          <c:showPercent val="0"/>
          <c:showBubbleSize val="0"/>
          <c:showLeaderLines val="0"/>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285750</xdr:colOff>
      <xdr:row>1</xdr:row>
      <xdr:rowOff>76200</xdr:rowOff>
    </xdr:from>
    <xdr:to>
      <xdr:col>19</xdr:col>
      <xdr:colOff>38100</xdr:colOff>
      <xdr:row>31</xdr:row>
      <xdr:rowOff>119459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6</xdr:col>
      <xdr:colOff>57149</xdr:colOff>
      <xdr:row>46</xdr:row>
      <xdr:rowOff>38100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47</xdr:row>
      <xdr:rowOff>104775</xdr:rowOff>
    </xdr:from>
    <xdr:to>
      <xdr:col>19</xdr:col>
      <xdr:colOff>19050</xdr:colOff>
      <xdr:row>77</xdr:row>
      <xdr:rowOff>148034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533400</xdr:colOff>
      <xdr:row>35</xdr:row>
      <xdr:rowOff>0</xdr:rowOff>
    </xdr:from>
    <xdr:to>
      <xdr:col>12</xdr:col>
      <xdr:colOff>295274</xdr:colOff>
      <xdr:row>46</xdr:row>
      <xdr:rowOff>38100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590550</xdr:colOff>
      <xdr:row>35</xdr:row>
      <xdr:rowOff>0</xdr:rowOff>
    </xdr:from>
    <xdr:to>
      <xdr:col>19</xdr:col>
      <xdr:colOff>38099</xdr:colOff>
      <xdr:row>46</xdr:row>
      <xdr:rowOff>38100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22</xdr:col>
      <xdr:colOff>198629</xdr:colOff>
      <xdr:row>49</xdr:row>
      <xdr:rowOff>141887</xdr:rowOff>
    </xdr:to>
    <xdr:pic>
      <xdr:nvPicPr>
        <xdr:cNvPr id="2" name="Picture 1"/>
        <xdr:cNvPicPr>
          <a:picLocks noChangeAspect="1"/>
        </xdr:cNvPicPr>
      </xdr:nvPicPr>
      <xdr:blipFill>
        <a:blip xmlns:r="http://schemas.openxmlformats.org/officeDocument/2006/relationships" r:embed="rId1"/>
        <a:stretch>
          <a:fillRect/>
        </a:stretch>
      </xdr:blipFill>
      <xdr:spPr>
        <a:xfrm>
          <a:off x="7191375" y="161925"/>
          <a:ext cx="11171429" cy="790476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uthor" refreshedDate="42880.396419791665" createdVersion="4" refreshedVersion="4" minRefreshableVersion="3" recordCount="1014">
  <cacheSource type="worksheet">
    <worksheetSource name="Table8"/>
  </cacheSource>
  <cacheFields count="16">
    <cacheField name="Incident ID" numFmtId="0">
      <sharedItems containsBlank="1"/>
    </cacheField>
    <cacheField name="Incident Name" numFmtId="0">
      <sharedItems containsBlank="1"/>
    </cacheField>
    <cacheField name="Incident ID and Name" numFmtId="0">
      <sharedItems containsBlank="1" count="10">
        <s v="I1 Vehicles collide in/on roadway"/>
        <s v="I2 Vehicle leaves roadway - exits carriageway"/>
        <s v="I3 Vehicle collides with infrastructure whist using roadway"/>
        <s v="I7 Personal Harm (Non Collision)"/>
        <s v="I6 Vehicle hits pedestrian(s) / Cyclist(s)"/>
        <s v="I4 Vehicle collides with maintenance site / vehicle"/>
        <s v="I9 Infrastructure Collape or Failure"/>
        <s v="I5 Vehicle hits debris/animal in/on roadway"/>
        <s v="I8 Sabotage, vandalism or terrorism"/>
        <m/>
      </sharedItems>
    </cacheField>
    <cacheField name="Personal Harm Type" numFmtId="0">
      <sharedItems containsBlank="1"/>
    </cacheField>
    <cacheField name="Hazard Group" numFmtId="0">
      <sharedItems containsBlank="1"/>
    </cacheField>
    <cacheField name="Cause ID" numFmtId="0">
      <sharedItems containsBlank="1"/>
    </cacheField>
    <cacheField name="Parent" numFmtId="0">
      <sharedItems containsBlank="1"/>
    </cacheField>
    <cacheField name="Cause Name" numFmtId="0">
      <sharedItems containsBlank="1"/>
    </cacheField>
    <cacheField name="Cause ID and Name" numFmtId="0">
      <sharedItems containsBlank="1"/>
    </cacheField>
    <cacheField name="Level 1 Cause and ID" numFmtId="0">
      <sharedItems containsBlank="1" count="227">
        <s v="C001 Driver tiredness"/>
        <s v="C002 Rapid onset of illness"/>
        <s v="C010 Driving too fast"/>
        <s v="C109 Derailment"/>
        <s v="C013 Influence of drugs and alcohol"/>
        <s v="C015 Slippery roadway surface"/>
        <s v="C018 Use of mobile phone while driving"/>
        <s v="C019 Vehicle mechanical fault "/>
        <s v="C023 Driver distracted (other causes)"/>
        <s v="C035 Driver distracted by reading road/rail signs and signals"/>
        <s v="C036 Driver over-reaction"/>
        <s v="C037 Debris or obstruction on roadway"/>
        <s v="C038 Encounters abnormal/Oversize load"/>
        <s v="C039 Encounters Emergency Service Vehicle on Call"/>
        <s v="C040 Pedestrian crossing roadway"/>
        <s v="C047 Pedestrian in/on roadway (not crossing)"/>
        <s v="C003 Other Incident"/>
        <s v="C004 Failed or Conflicting signals"/>
        <s v="C014 Lack of system credibility"/>
        <s v="C016 Ambulance on a patient transfer"/>
        <s v="C017 Tries to gain some advantage"/>
        <s v="C020 Aggressive drivers"/>
        <s v="C021 Deliberate disobedience"/>
        <s v="C022 Disregard for road signs e.g. due to lack of credibility"/>
        <s v="C024 Driver doesn't notice or misunderstands signs and signals"/>
        <s v="C025 Driver indecisive"/>
        <s v="C026 Poor visibility"/>
        <s v="C027 Failure to indicate correctly "/>
        <s v="C028 Driver miscommunicates their next movement to other drivers"/>
        <s v="C029 Drivers confused by unclear signs, signals or road markings"/>
        <s v="C030 Cannot see far enough (when environmental visibility is good)"/>
        <s v="C031 Traffic has insufficient gaps"/>
        <s v="C032 Driver attempts to overtake while vehicle is turning"/>
        <s v="C033 Driver misjudges the envelope required by a turning vehicle"/>
        <s v="C034 Driver misjudgement on exit from conflict zone"/>
        <s v="C012 Hurried drivers"/>
        <s v="C059 Driver misjudgement"/>
        <s v="C060 Badly parked vehicle"/>
        <s v="C152 Infrastructure not visible enough"/>
        <s v="C169 Infrastructure too close"/>
        <s v="C056 Attempted Suicide"/>
        <s v="C063 Finding or reversing back to a destination"/>
        <s v="C064 Finding or reversing back to a parking space"/>
        <s v="C065 Finding an alternative route (incident ahead)"/>
        <s v="C125 Driver misses junction"/>
        <s v="C126 Light Rail Vehicle - Bi-directional Running"/>
        <s v="C168 Confused driver enters freeway via exit slip"/>
        <s v="C--- No Cause"/>
        <s v="C009 Technical failure"/>
        <s v="C066 Driver attempts to get the vehicle to safety, emergency telephone or tries to get home"/>
        <s v="C068 Incorrect lane usage for vehicle speed"/>
        <s v="C069 Mechanical problems (other than with drive train) that make it unsafe to travel faster"/>
        <s v="C190 Tools dropped and left after maintenance (sub-cause)"/>
        <s v="C070 Over-cautious driver"/>
        <s v="C071 Problems in the drive train that prevent the vehicle travelling faster "/>
        <s v="C072 Problems that affect the driver's confidence"/>
        <s v="C073 Abnormal/Oversize load"/>
        <s v="C074 Drivers ignore speed limits signals and/or road rules"/>
        <s v="C078 Ignorance of speed restrictions and disregard for law"/>
        <s v="C080 Vehicle pursuit (by Police or other motorist)"/>
        <s v="C082 Congestion"/>
        <s v="C083 Driver cannot see why vehicle in front has stopped"/>
        <s v="C084 Driver unable to predict traffic conditions ahead"/>
        <s v="C085 Increasing traffic density"/>
        <s v="C095 Misconception of motorcycle braking ability"/>
        <s v="C096 Vehicle in front driving slowly"/>
        <s v="C106 Animal in/on roadway"/>
        <s v="C107 Driver sees a police car"/>
        <s v="C159 Approaching 'blocked' intersection too quickly"/>
        <s v="C086 Darkness"/>
        <s v="C087 Fog"/>
        <s v="C088 Low sun"/>
        <s v="C089 Heavy rain / snow"/>
        <s v="C090 Water Spray"/>
        <s v="C449 Rain Storm"/>
        <s v="C450 Storm Surge"/>
        <s v="C451 Blocked or inadequate drainage"/>
        <s v="C093 Response to a 000 call"/>
        <s v=""/>
        <s v="C097 On-road resource accesses equipment or infrastructure in the central reserve"/>
        <s v="C098 On-road resource attends pedestrian in central reserve"/>
        <s v="C099 On-road resource picks up debris "/>
        <s v="C452 On-road resource attends a vehicle breakdown"/>
        <s v="C111 Encounters Vehicle breakdown in/on roadway"/>
        <s v="C117 Minor collision"/>
        <s v="C119 Parking vehicle waiting for, or waiting to enter on-street parking space."/>
        <s v="C120 Stopped at traffic signals (main carriageway)"/>
        <s v="C121 Stopped at traffic signals (for left or right turn)"/>
        <s v="C122 Waiting to complete manoeuvre at non-signalised intersection"/>
        <s v="C147 Driver takes evasive action and ends up stopping on the central reserve"/>
        <s v="C149 Vehicle Breakdown"/>
        <s v="C128 Motorcyclists either fail to appreciate the risk or decide the risk is worth taking for the time saved."/>
        <s v="C198 Strong winds "/>
        <s v="C439 Passing HGVs / LRVs/ varying vehicle size "/>
        <s v="C103 Drivers confused by unclear signs, signals or road markings"/>
        <s v="C110 Drivers suffer information overload"/>
        <s v="C127 Failure to check behind "/>
        <s v="C129 Disregard for highway code "/>
        <s v="C130 Late merging "/>
        <s v="C131 Overuse of offside lane "/>
        <s v="C136 Driver confusion on lane merges"/>
        <s v="C139 Insufficient headway (cutting up) "/>
        <s v="C140 Rapid lane change"/>
        <s v="C141 Slow change"/>
        <s v="C143 Vehicle driving too close behind a large vehicle"/>
        <s v="C145 Visibility of overhead signs obscured by lorries"/>
        <s v="C150 Confusing lane markings"/>
        <s v="C151 Driver error (distracted etc)"/>
        <s v="C153 Lanes not wide enough"/>
        <s v="C154 Lighting inadequate"/>
        <s v="C155 Vehicle trying to avoid another incident"/>
        <s v="C205 Encroachment into normal vehicle envelope "/>
        <s v="C166 Component failure"/>
        <s v="C196 Tensioning system failure"/>
        <s v="C222 Impact from vehicle"/>
        <s v="C216 Does not notice traffic management "/>
        <s v="C118 Equipment repair - other"/>
        <s v="C163 Central reserve repair"/>
        <s v="C171 Inspection of damage to nearside safety barrier "/>
        <s v="C173 Large debris removal"/>
        <s v="C183 Vehicle hits safety barrier at point where maintenance is taking place on verge "/>
        <s v="C199 Safety barrier repair"/>
        <s v="C203 Repair to infrastructure "/>
        <s v="C204 Resurfacing "/>
        <s v="C206 Misunderstands traffic management warning signs and signals "/>
        <s v="C215 Does not believe traffic management warning signs "/>
        <s v="C217 Light Rail Infrastruture maintenance"/>
        <s v="C218 Drainage inspections "/>
        <s v="C172 Insecure connection to caravan / trailer"/>
        <s v="C174 Load shedding"/>
        <s v="C175 Maintenance work site near by "/>
        <s v="C202 Mechanical parts fall off vehicle"/>
        <s v="C207 Object falls off overhead structure"/>
        <s v="C005 Power Failure"/>
        <s v="C219 Driver allows passengers to disembark"/>
        <s v="C040 Pedestrian / Cyclist crossing roadway"/>
        <s v="C457 Illness, sleepiness (Sub-Cause)"/>
        <s v="C178 Waiting on verge/footway"/>
        <s v="C048 Drivers and passengers around the scene of a minor incident/breakdown"/>
        <s v="C049 Person trying to repair/inspect vehicle in running lane/attempting to pull over into central reserve"/>
        <s v="C051 Pedestrian / Cyclist assumes has priority over vehicles (will not move)"/>
        <s v="C052 Lack of awareness by Pedestrain / Cyclist of vehicular network"/>
        <s v="C053 Pedestrian / Cyclist unable to hear/see approaching vehicle "/>
        <s v="C054 Pedestrian/cyclist unable to move (e.g. shoe/wheel trapped in tracks)"/>
        <s v="C055 March or Demonstration"/>
        <s v="C057 Pedestrian / Cyclist misjudges width of approaching vehicle"/>
        <s v="C177 Walking / Cycling along verge/footway"/>
        <s v="C460 Awaiting assistance following a Breakdown or Incident"/>
        <s v="C461 Seeking assistance following a Breakdown or Incident"/>
        <s v="C167 Computer hacker sets off a computer virus in the scheme Comms system "/>
        <s v="C182 Vehicle damage"/>
        <s v="C185 Vandalism of infrastructure by locals "/>
        <s v="C186 Vandals throw heavy objects onto carriageway "/>
        <s v="C187 Vandalism by drivers "/>
        <s v="C193 Terrorism threat hoax "/>
        <s v="C194 Terrorist bomb/incident at Control Center "/>
        <s v="C195 Terrorist bomb placed on infrastructure "/>
        <s v="C200 Sabotage by disgruntled worker "/>
        <s v="C102 Unprotected vehicle articulation"/>
        <s v="C158 Anti-social behaviour"/>
        <s v="C161 Boarding or alighting when door closing"/>
        <s v="C165 Climate control failure"/>
        <s v="C188 Unexpectedly large gap at vehicle entrance/exit"/>
        <s v="C192 Thrown object penetrates compartment/cabin"/>
        <s v="C201 Service not sufficient for demand"/>
        <s v="C226 Door operation"/>
        <s v="C156 Allocated space not sufficient for demand"/>
        <s v="C213 De-wirement "/>
        <s v="C189 Unauthorised access to Electrical equipment"/>
        <s v="C225 Overcrowding"/>
        <s v="C223 Pantograph tangles with overhead wire"/>
        <s v="C224 Insulation measures fail"/>
        <s v="C232 Lack of demarcation"/>
        <s v="C430 Vehicle hits debris / Object thrown from vehicle"/>
        <s v="C176 Location not reported correctly"/>
        <s v="C112 ESB markings not clear enough"/>
        <s v="C113 ESB not wide enough "/>
        <s v="C160 Illegal Pedestrian in ESB"/>
        <s v="C179 Legal Pedestrian in ESB"/>
        <s v="C254 People waiting for service vehicles to arrive "/>
        <s v="C255 Person investigating problem with vehicle "/>
        <s v="C257 Person walking to emergency telephone"/>
        <s v="C267 Recovery vehicle does not have room to operate"/>
        <s v="C270 Road surface in ESB too slippery"/>
        <s v="C319 Vehicle enters ESB too fast"/>
        <s v="C334 Vehicle too wide for ESB"/>
        <s v="C426 Driver is unsure whether stopping in Emergency Stopping Bay is permitted"/>
        <s v="C427 Driver realises he/she does not have time to stop safely in ESB"/>
        <s v="C428 Driver realises that there is not enough room to enter the ESB"/>
        <s v="C429 Driver misunderstands marking, and thinks it is a lane."/>
        <s v="C435 Driver tries to avoid another incident"/>
        <s v="C436 Another vehicle in ESB does not leave enough space"/>
        <s v="C462 Difference in friction between line and surrounding road surface"/>
        <s v="C463 Line not suitable for Motorcyclists to cross"/>
        <s v="C100 Addressing error in system data or roadside controller "/>
        <s v="C108 Drivers react too quickly to changing lane diversion signs/signals"/>
        <s v="C134 Fault in system data, signal sequencing rules, etc"/>
        <s v="C197 Maintenance error "/>
        <s v="C211 Mismatch between fixed signs and variable signs and signals "/>
        <s v="C237 Operator error - signals cleared before incident is cleared "/>
        <s v="C241 Operator error: made aware of need but does not take action "/>
        <s v="C242 Operator fails to answer phone "/>
        <s v="C261 Power failure causes blank signals during incident "/>
        <s v="C284 Sudden and Large changes to signals as a result of system failure"/>
        <s v="C287 System failure during hard shoulder closure leaves several Lane Divert Right signals showing "/>
        <s v="C290 System failure while protecting incident "/>
        <s v="C291 System too busy resulting in a delay in setting the signal "/>
        <s v="C294 Technical failure in detection systems "/>
        <s v="C295 Technical failure in signal setting equipment, system data, etc"/>
        <s v="C431 Delay in message reaching operator via phone system "/>
        <s v="C437 Confusion over lane referencing "/>
        <s v="C438 Does not notice incident or obstruction "/>
        <s v="C442 No operators available "/>
        <s v="C444 Communication system fails "/>
        <s v="C445 Conflict between AMI and AMS settings "/>
        <s v="C446 Conflict between two parties "/>
        <s v="C433 Diffident driver not able to force a gap in adjacent lane (probably removed as difficult to differential with below)"/>
        <s v="C434 Does not believe signs and signals"/>
        <s v="C443 Misunderstands signs and signals"/>
        <s v="C447 Does not notice signs and signals"/>
        <s v="C448 Driver decides to gain advantage, but upon reaching Stop signal, is not let in"/>
        <s v="C432 Deliberate disobedience"/>
        <s v="C440 Misunderstanding"/>
        <s v="C453 Authorised vehicle stopped on Emergency Lane"/>
        <s v="C454 Vehicle stops unnecessarily "/>
        <s v="C455 Vehicle stops unavoidably "/>
        <m/>
      </sharedItems>
    </cacheField>
    <cacheField name="Level 2 Cause and ID" numFmtId="0">
      <sharedItems containsBlank="1"/>
    </cacheField>
    <cacheField name="Hazard ID" numFmtId="0">
      <sharedItems containsBlank="1"/>
    </cacheField>
    <cacheField name="Hazard Name" numFmtId="0">
      <sharedItems containsBlank="1"/>
    </cacheField>
    <cacheField name="Hazard ID and Name " numFmtId="0">
      <sharedItems containsBlank="1" count="99">
        <s v="H001 Driver falls asleep"/>
        <s v="H002 Health deterioration of vehicle occupant"/>
        <s v="H007 Driver loses control of vehicle"/>
        <s v="H003 Rubbernecking"/>
        <s v="H005 Unsafe entry into Intersection"/>
        <s v="H051 Unsafe turn across carriageway "/>
        <s v="H097 Unsafe U-turn"/>
        <s v="H006 Unsafe traverse of Intersection"/>
        <s v="H009 Driver exits driveway, loading bay or footway unsafely"/>
        <s v="H011 Driver exits on-street parking unsafely"/>
        <s v="H008 Driver enters driveway, loading bay, or footway unsafely"/>
        <s v="H010 Driver misjudgement during on-street parking"/>
        <s v="H004 Unsafe Overtaking (into opposite carriageway)"/>
        <s v="H024 Vehicle travelling in wrong direction"/>
        <s v="H012 Vehicle reversing along carriageway"/>
        <s v="H025 Vehicles with trailer / caravans travelling too fast"/>
        <s v="H013 Excessively slow moving vehicle in running lane"/>
        <s v="H014 Group of Vehicles drive too fast (in relation to set/not set speed limit)"/>
        <s v="H019 Tailgating"/>
        <s v="H022 Vehicle in/on roadway decelerates suddenly"/>
        <s v="H015 Individual vehicle is driven too fast"/>
        <s v="H016 Rapid change of general vehicle speed"/>
        <s v="H017 Reduced visibility due to weather conditions"/>
        <s v="H093 Water on Carriageway (Flooding)"/>
        <s v="H018 Speed differential between emergency services and general traffic"/>
        <s v="H031 Maintenance workers setting up and taking down work site"/>
        <s v="H020 Authorised Person in carriageway"/>
        <s v="H063 On-road resource in/on roadway"/>
        <s v="H021 Vehicle deviates from one lane or track into another"/>
        <s v="H023 Vehicle stops in/on roadway"/>
        <s v="H029 Vehicle stops/attempts to stop on the central reserve."/>
        <s v="H026 Motorcycle filters through traffic"/>
        <s v="H052 Motorcyclist cross-wind buffering"/>
        <s v="H028 Unsafe lane changing"/>
        <s v="H027 Undertaking"/>
        <s v="H030 Vehicle drifts off carriageway"/>
        <s v="H045 Overhead Live Wires"/>
        <s v="H048 Infrastructure next to or above roadway (not Overhead Live Wires)"/>
        <s v="H050 Infrastructure collapse"/>
        <s v="H061 System failure - signs or signals incorrectly indicate that lanes with static roadworks are open"/>
        <s v="H062 The driver loses control and enters the maintenance site"/>
        <s v="H034 Driver ignores traffic management protecting a maintenance site "/>
        <s v="H059 Roadworks - short term static "/>
        <s v="H057 Road Traffic Collision in live lane pushes one or more vehicles into a maintenance site"/>
        <s v="H060 Short duration stops / debris removal"/>
        <s v="H053 Collision with workers doing maintenance  on verge"/>
        <s v="H056 Roadworks - long term static"/>
        <s v="H098 Animal in running lane"/>
        <s v="H058 Debris in running lane"/>
        <s v="H049 Signal Failure"/>
        <s v="H054 Pedestrian(s) / Cyclists (s) in path of vehicle"/>
        <s v="H055 Pedestrian(s) next to path of vehicle"/>
        <s v="H095 Pedestrian(s) standing on Emergency Lane"/>
        <s v="H096 Pedestrian(s) walking along Emegency Lane"/>
        <s v="H033 Vandalism or sabotage directed at injuring members of the public or staff "/>
        <s v="H032 Vandalism of equipment"/>
        <s v="H066 Terrorism of system"/>
        <s v="H039 Change in floor level"/>
        <s v="H040 Combustion (fire / smoke / fumes)"/>
        <s v="H041 Sharps"/>
        <s v="H043 Boarding and Alighting not at designated stops"/>
        <s v="H044 Vehicle Articulation"/>
        <s v="H047 Threat to personal safety"/>
        <s v="H042 Boarding and Alighting at designated stop"/>
        <s v="H064 Excessive Heat or Cold"/>
        <s v="H038 Overcrowding"/>
        <s v="H035 Steps/uneven surfaces"/>
        <s v="H036 Slippery surfaces"/>
        <s v="H046 Electrical equipment (excluding Overhead Live Wires)"/>
        <s v="H037 Surface edge (e.g. platform edge)"/>
        <s v="H092 Airborne Debris"/>
        <s v="H065 Emergency services despatched but cannot reach scene"/>
        <s v="H075 Vehicle recovered from Emergency Stopping Bay"/>
        <s v="H072 Significant incursion of passing vehicle into Emergency Stopping Bay"/>
        <s v="H073 Vehicle in Emergency Stopping Bay obtrudes onto LBS1"/>
        <s v="H068 Driver mistakes Emergency Stopping Bay for exit slip"/>
        <s v="H069 Legal/Illegal pedestrian(s) in path of vehicles in Emergency Stopping Bay"/>
        <s v="H071 Person on off-side of vehicle in Emergency Stopping Bay"/>
        <s v="H074 Vehicle misjudges entry to Emergency Stopping Bay"/>
        <s v="H067 Driver changes mind about entering Emergency Stopping Bay"/>
        <s v="H070 Motorcyclist falls off crossing line on entry to Emergency Stopping Bay"/>
        <s v="H078 Lane diverts into lane with incident due to technical failure"/>
        <s v="H086 Vehicle decelerates suddenly in response to signals"/>
        <s v="H076 Conflicting signs and signals are set"/>
        <s v="H084 Unable to remove settings of signs or signals after incidents"/>
        <s v="H085 Unable to set signs and signals to protect incidents"/>
        <s v="H081 Signals change while TO/ emergency services are still on motorway"/>
        <s v="H079 Operator fails to remove signals after incident"/>
        <s v="H080 Operator fails to set signals to protect incident in timely manner"/>
        <s v="H082 Signals set in wrong place (i.e. are not protecting the incident)"/>
        <s v="H083 System failure - signs or signals incorrectly indicate that lanes with static roadworks are open"/>
        <s v="H077 Lane closure signals are set in wrong lane following an incident due to operator error"/>
        <s v="H087 Driver ignores closed lane(s) signals that are protecting an incident"/>
        <s v="H088 Lane(s) closed, but driver unable to leave lane and stops"/>
        <s v="H091 Drivers assume they can use Emergency Lane on rest of network"/>
        <s v="H089 Driver observance of red X changes on rest of network"/>
        <s v="H090 Drivers assume that Emergency Lane is open immediately after the All Lanes Running Section"/>
        <s v="H094 Vehicle stopped in Emergency Lane"/>
        <m/>
      </sharedItems>
    </cacheField>
    <cacheField name="Events/States" numFmtId="0">
      <sharedItems containsBlank="1" count="3">
        <s v="Event"/>
        <s v="State"/>
        <m/>
      </sharedItems>
    </cacheField>
    <cacheField name="Hazard Grouping" numFmtId="0">
      <sharedItems containsBlank="1" count="29">
        <s v="Haz_01 Loss of vehicle control by driver"/>
        <s v="Haz_02 Rubber-necking"/>
        <s v="Haz_03 Conflicting Movements"/>
        <s v="Haz_04 Parking and Manoeuvring"/>
        <s v="Haz_05 Driving in a direction contary to normal traffic flow"/>
        <s v="Haz_06 Speed differential or Speed change"/>
        <s v="Haz_07 Environmental conditions"/>
        <s v="Haz_08 Emergency Services"/>
        <s v="Haz_09 Authorised Persons in/on roadway"/>
        <s v="Haz_10 Vehicle deviates from lane/track"/>
        <s v="Haz_11 Vehicle obstructing roadway"/>
        <s v="Haz_12 Motorcyclists"/>
        <s v="Haz_13 Sub optimal lane use or lane change"/>
        <s v="Haz_14 Vehicle drifts off carriageway"/>
        <s v="Haz_15 Infrastructure"/>
        <s v="Haz_16 Maintenance"/>
        <s v="Haz_17 Debris/Animal"/>
        <s v="Haz_18 Pedestrians / Cyclists"/>
        <s v="Haz_19 Terrorism and Vandalism"/>
        <s v="Haz_20 Health deteriation of vehicle occupant"/>
        <s v="Haz_21 In-vehicle environment / operation"/>
        <s v="Haz_22 Extra-vehicle environment"/>
        <s v="Haz_23 Delayed Assistance"/>
        <s v="Haz_24 Emergency Stopping Bays"/>
        <s v="Haz_25 System Issues"/>
        <s v="Haz_26 Lane closures"/>
        <s v="Haz_27 Driver Comprehension"/>
        <s v="HAZ_28 Vehicle stops on Emergency Lane"/>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2885.678661689817" createdVersion="4" refreshedVersion="4" minRefreshableVersion="3" recordCount="735">
  <cacheSource type="worksheet">
    <worksheetSource ref="C2:P1000" sheet="Incident-Cause-Haz-Haz_Group"/>
  </cacheSource>
  <cacheFields count="14">
    <cacheField name="Incident ID and Name" numFmtId="0">
      <sharedItems containsBlank="1" count="11">
        <s v="I1 Vehicles collide in/on roadway"/>
        <s v="I2 Vehicle leaves roadway - exits carriageway"/>
        <s v="I3 Vehicle collides with infrastructure whist using roadway"/>
        <s v="I7 Personal Harm (Non Collision)"/>
        <s v="I6 Vehicle hits pedestrian(s) / Cyclist(s)"/>
        <s v="I4 Vehicle collides with maintenance site / vehicle"/>
        <s v="I9 Infrastructure Collape or Failure"/>
        <s v="I5 Vehicle hits debris/animal in/on roadway"/>
        <s v="I8 Sabotage, vandalism or terrorism"/>
        <m/>
        <s v="I5 Vehicle hits debris in/on roadway" u="1"/>
      </sharedItems>
    </cacheField>
    <cacheField name="Personal Harm Type" numFmtId="0">
      <sharedItems containsBlank="1"/>
    </cacheField>
    <cacheField name="Hazard Group" numFmtId="0">
      <sharedItems containsBlank="1" count="30">
        <s v="Haz_01 Loss of vehicle control by driver"/>
        <s v="Haz_02 Rubber-necking"/>
        <s v="Haz_03 Conflicting Movements"/>
        <s v="Haz_04 Parking and Manoeuvring"/>
        <s v="Haz_05 Driving in a direction contary to normal traffic flow"/>
        <s v="Haz_06 Speed differential or Speed change"/>
        <s v="Haz_07 Environmental conditions"/>
        <s v="Haz_08 Emergency Services"/>
        <s v="Haz_09 Authorised Persons in/on roadway"/>
        <s v="Haz_10 Vehicle deviates from lane/track"/>
        <s v="Haz_11 Vehicle obstructing roadway"/>
        <s v="Haz_12 Motorcyclists"/>
        <s v="Haz_13 Sub optimal lane use or lane change"/>
        <s v="Haz_14 Vehicle drifts off carriageway"/>
        <s v="Haz_15 Infrastructure"/>
        <s v="Haz_16 Maintenance"/>
        <s v="Haz_17 Debris/Animal"/>
        <s v="Haz_18 Pedestrians / Cyclists"/>
        <s v="Haz_19 Terrorism and Vandalism"/>
        <s v="Haz_20 Health deteriation of vehicle occupant"/>
        <s v="Haz_21 In-vehicle environment / operation"/>
        <s v="Haz_22 Extra-vehicle environment"/>
        <s v="Haz_23 Delayed Assistance"/>
        <s v="Haz_24 Emergency Stopping Bays"/>
        <s v="Haz_25 System Issues"/>
        <s v="Haz_26 Lane closures"/>
        <s v="Haz_27 Driver Comprehension"/>
        <s v="HAZ_28 Vehicle stops on Emergency Lane"/>
        <m/>
        <s v="Haz_17 Debris" u="1"/>
      </sharedItems>
    </cacheField>
    <cacheField name="Cause ID" numFmtId="0">
      <sharedItems containsBlank="1"/>
    </cacheField>
    <cacheField name="Parent" numFmtId="0">
      <sharedItems containsBlank="1"/>
    </cacheField>
    <cacheField name="Cause Name" numFmtId="0">
      <sharedItems containsBlank="1"/>
    </cacheField>
    <cacheField name="Cause ID and Name" numFmtId="0">
      <sharedItems containsBlank="1"/>
    </cacheField>
    <cacheField name="Level 1 Cause and ID" numFmtId="0">
      <sharedItems containsBlank="1"/>
    </cacheField>
    <cacheField name="Level 2 Cause and ID" numFmtId="0">
      <sharedItems containsBlank="1"/>
    </cacheField>
    <cacheField name="Hazard ID" numFmtId="0">
      <sharedItems containsBlank="1"/>
    </cacheField>
    <cacheField name="Hazard Name" numFmtId="0">
      <sharedItems containsBlank="1"/>
    </cacheField>
    <cacheField name="Hazard ID and Name " numFmtId="0">
      <sharedItems containsBlank="1" count="108">
        <s v="H001 Driver falls asleep"/>
        <s v="H002 Health deterioration of vehicle occupant"/>
        <s v="H007 Driver loses control of vehicle"/>
        <s v="H003 Rubbernecking"/>
        <s v="H005 Unsafe entry into Intersection"/>
        <s v="H051 Unsafe turn across carriageway "/>
        <s v="H097 Unsafe U-turn"/>
        <s v="H006 Unsafe traverse of Intersection"/>
        <s v="H009 Driver exits driveway, loading bay or footway unsafely"/>
        <s v="H011 Driver exits on-street parking unsafely"/>
        <s v="H008 Driver enters driveway, loading bay, or footway unsafely"/>
        <s v="H010 Driver misjudgement during on-street parking"/>
        <s v="H004 Unsafe Overtaking (into opposite carriageway)"/>
        <s v="H024 Vehicle travelling in wrong direction"/>
        <s v="H012 Vehicle reversing along carriageway"/>
        <s v="H025 Vehicles with trailer / caravans travelling too fast"/>
        <s v="H013 Excessively slow moving vehicle in running lane"/>
        <s v="H014 Group of Vehicles drive too fast (in relation to set/not set speed limit)"/>
        <s v="H019 Tailgating"/>
        <s v="H022 Vehicle in/on roadway decelerates suddenly"/>
        <s v="H015 Individual vehicle is driven too fast"/>
        <s v="H016 Rapid change of general vehicle speed"/>
        <s v="H017 Reduced visibility due to weather conditions"/>
        <s v="H093 Water on Carriageway (Flooding)"/>
        <s v="H018 Speed differential between emergency services and general traffic"/>
        <s v="H031 Maintenance workers setting up and taking down work site"/>
        <s v="H020 Authorised Person in carriageway"/>
        <s v="H063 On-road resource in/on roadway"/>
        <s v="H021 Vehicle deviates from one lane or track into another"/>
        <s v="H023 Vehicle stops in/on roadway"/>
        <s v="H029 Vehicle stops/attempts to stop on the central reserve."/>
        <s v="H026 Motorcycle filters through traffic"/>
        <s v="H052 Motorcyclist cross-wind buffering"/>
        <s v="H028 Unsafe lane changing"/>
        <s v="H027 Undertaking"/>
        <s v="H030 Vehicle drifts off carriageway"/>
        <s v="H045 Overhead Live Wires"/>
        <s v="H048 Infrastructure next to or above roadway (not Overhead Live Wires)"/>
        <s v="H050 Infrastructure collapse"/>
        <s v="H061 System failure - signs or signals incorrectly indicate that lanes with static roadworks are open"/>
        <s v="H062 The driver loses control and enters the maintenance site"/>
        <s v="H034 Driver ignores traffic management protecting a maintenance site "/>
        <s v="H059 Roadworks - short term static "/>
        <s v="H057 Road Traffic Collision in live lane pushes one or more vehicles into a maintenance site"/>
        <s v="H060 Short duration stops / debris removal"/>
        <s v="H053 Collision with workers doing maintenance  on verge"/>
        <s v="H056 Roadworks - long term static"/>
        <s v="H098 Animal in running lane"/>
        <s v="H058 Debris in running lane"/>
        <s v="H049 Signal Failure"/>
        <s v="H054 Pedestrian(s) / Cyclists (s) in path of vehicle"/>
        <s v="H055 Pedestrian(s) next to path of vehicle"/>
        <s v="H095 Pedestrian(s) standing on Emergency Lane"/>
        <s v="H096 Pedestrian(s) walking along Emegency Lane"/>
        <s v="H033 Vandalism or sabotage directed at injuring members of the public or staff "/>
        <s v="H032 Vandalism of equipment"/>
        <s v="H066 Terrorism of system"/>
        <s v="H039 Change in floor level"/>
        <s v="H040 Combustion (fire / smoke / fumes)"/>
        <s v="H041 Sharps"/>
        <s v="H043 Boarding and Alighting not at designated stops"/>
        <s v="H044 Vehicle Articulation"/>
        <s v="H047 Threat to personal safety"/>
        <s v="H042 Boarding and Alighting at designated stop"/>
        <s v="H064 Excessive Heat or Cold"/>
        <s v="H038 Overcrowding"/>
        <s v="H035 Steps/uneven surfaces"/>
        <s v="H036 Slippery surfaces"/>
        <s v="H046 Electrical equipment (excluding Overhead Live Wires)"/>
        <s v="H037 Surface edge (e.g. platform edge)"/>
        <s v="H092 Airborne Debris"/>
        <s v="H065 Emergency services despatched but cannot reach scene"/>
        <s v="H075 Vehicle recovered from Emergency Stopping Bay"/>
        <s v="H072 Significant incursion of passing vehicle into Emergency Stopping Bay"/>
        <s v="H073 Vehicle in Emergency Stopping Bay obtrudes onto LBS1"/>
        <s v="H068 Driver mistakes Emergency Stopping Bay for exit slip"/>
        <s v="H069 Legal/Illegal pedestrian(s) in path of vehicles in Emergency Stopping Bay"/>
        <s v="H071 Person on off-side of vehicle in Emergency Stopping Bay"/>
        <s v="H074 Vehicle misjudges entry to Emergency Stopping Bay"/>
        <s v="H067 Driver changes mind about entering Emergency Stopping Bay"/>
        <s v="H070 Motorcyclist falls off crossing line on entry to Emergency Stopping Bay"/>
        <s v="H078 Lane diverts into lane with incident due to technical failure"/>
        <s v="H086 Vehicle decelerates suddenly in response to signals"/>
        <s v="H076 Conflicting signs and signals are set"/>
        <s v="H084 Unable to remove settings of signs or signals after incidents"/>
        <s v="H085 Unable to set signs and signals to protect incidents"/>
        <s v="H081 Signals change while TO/ emergency services are still on motorway"/>
        <s v="H079 Operator fails to remove signals after incident"/>
        <s v="H080 Operator fails to set signals to protect incident in timely manner"/>
        <s v="H082 Signals set in wrong place (i.e. are not protecting the incident)"/>
        <s v="H083 System failure - signs or signals incorrectly indicate that lanes with static roadworks are open"/>
        <s v="H077 Lane closure signals are set in wrong lane following an incident due to operator error"/>
        <s v="H087 Driver ignores closed lane(s) signals that are protecting an incident"/>
        <s v="H088 Lane(s) closed, but driver unable to leave lane and stops"/>
        <s v="H091 Drivers assume they can use Emergency Lane on rest of network"/>
        <s v="H089 Driver observance of red X changes on rest of network"/>
        <s v="H090 Drivers assume that Emergency Lane is open immediately after the All Lanes Running Section"/>
        <s v="H094 Vehicle stopped in Emergency Lane"/>
        <m/>
        <s v="H067 Driver changes mind about entering ERA" u="1"/>
        <s v="H068 Driver mistakes ERA for exit slip" u="1"/>
        <s v="H069 Legal/Illegal pedestrian(s) in path of vehicles in ERA" u="1"/>
        <s v="H074 Vehicle misjudges entry to ERA" u="1"/>
        <s v="H075 Vehicle recovered from ERA" u="1"/>
        <s v="H071 Person on off-side of vehicle in ERA" u="1"/>
        <s v="H070 Motorcyclist falls off crossing line on entry to ERA" u="1"/>
        <s v="H072 Significant incursion of passing vehicle into ERA" u="1"/>
        <s v="H073 Vehicle in ERA obtrudes onto LBS1" u="1"/>
      </sharedItems>
    </cacheField>
    <cacheField name="Events/States" numFmtId="0">
      <sharedItems containsBlank="1"/>
    </cacheField>
    <cacheField name="Hazard Grouping"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14">
  <r>
    <s v="I1"/>
    <s v="Vehicles collide in/on roadway"/>
    <x v="0"/>
    <m/>
    <s v="Haz_01 Loss of vehicle control by driver"/>
    <s v="C001"/>
    <s v="NULL"/>
    <s v="Driver tiredness"/>
    <s v="C001 Driver tiredness"/>
    <x v="0"/>
    <s v=""/>
    <s v="H001"/>
    <s v="Driver falls asleep"/>
    <x v="0"/>
    <x v="0"/>
    <x v="0"/>
  </r>
  <r>
    <s v="I2"/>
    <s v="Vehicle leaves roadway - exits carriageway"/>
    <x v="1"/>
    <m/>
    <s v="Haz_01 Loss of vehicle control by driver"/>
    <s v="C001"/>
    <s v="NULL"/>
    <s v="Driver tiredness"/>
    <s v="C001 Driver tiredness"/>
    <x v="0"/>
    <s v=""/>
    <s v="H001"/>
    <s v="Driver falls asleep"/>
    <x v="0"/>
    <x v="0"/>
    <x v="0"/>
  </r>
  <r>
    <s v="I1"/>
    <s v="Vehicles collide in/on roadway"/>
    <x v="0"/>
    <m/>
    <s v="Haz_01 Loss of vehicle control by driver"/>
    <s v="C002"/>
    <s v="NULL"/>
    <s v="Rapid onset of illness"/>
    <s v="C002 Rapid onset of illness"/>
    <x v="1"/>
    <s v=""/>
    <s v="H002"/>
    <s v="Health deterioration of vehicle occupant"/>
    <x v="1"/>
    <x v="0"/>
    <x v="0"/>
  </r>
  <r>
    <s v="I2"/>
    <s v="Vehicle leaves roadway - exits carriageway"/>
    <x v="1"/>
    <m/>
    <s v="Haz_01 Loss of vehicle control by driver"/>
    <s v="C002"/>
    <s v="NULL"/>
    <s v="Rapid onset of illness"/>
    <s v="C002 Rapid onset of illness"/>
    <x v="1"/>
    <s v=""/>
    <s v="H002"/>
    <s v="Health deterioration of vehicle occupant"/>
    <x v="1"/>
    <x v="0"/>
    <x v="0"/>
  </r>
  <r>
    <s v="I1"/>
    <s v="Vehicles collide in/on roadway"/>
    <x v="0"/>
    <m/>
    <s v="Haz_01 Loss of vehicle control by driver"/>
    <s v="C010"/>
    <s v="NULL"/>
    <s v="Driving too fast"/>
    <s v="C010 Driving too fast"/>
    <x v="2"/>
    <s v=""/>
    <s v="H007"/>
    <s v="Driver loses control of vehicle"/>
    <x v="2"/>
    <x v="0"/>
    <x v="0"/>
  </r>
  <r>
    <s v="I2"/>
    <s v="Vehicle leaves roadway - exits carriageway"/>
    <x v="1"/>
    <m/>
    <s v="Haz_01 Loss of vehicle control by driver"/>
    <s v="C010"/>
    <s v="NULL"/>
    <s v="Driving too fast"/>
    <s v="C010 Driving too fast"/>
    <x v="2"/>
    <s v=""/>
    <s v="H007"/>
    <s v="Driver loses control of vehicle"/>
    <x v="2"/>
    <x v="0"/>
    <x v="0"/>
  </r>
  <r>
    <s v="I2"/>
    <s v="Vehicle leaves roadway - exits carriageway"/>
    <x v="1"/>
    <m/>
    <s v="Haz_01 Loss of vehicle control by driver"/>
    <s v="C010"/>
    <s v="C109"/>
    <s v="Driving too fast (sub-cause)"/>
    <s v="C010 Driving too fast (sub-cause)"/>
    <x v="3"/>
    <s v="C010 Driving too fast (sub-cause)"/>
    <s v="H007"/>
    <s v="Driver loses control of vehicle"/>
    <x v="2"/>
    <x v="0"/>
    <x v="0"/>
  </r>
  <r>
    <s v="I1"/>
    <s v="Vehicles collide in/on roadway"/>
    <x v="0"/>
    <m/>
    <s v="Haz_01 Loss of vehicle control by driver"/>
    <s v="C013"/>
    <s v="NULL"/>
    <s v="Influence of drugs and alcohol"/>
    <s v="C013 Influence of drugs and alcohol"/>
    <x v="4"/>
    <s v=""/>
    <s v="H007"/>
    <s v="Driver loses control of vehicle"/>
    <x v="2"/>
    <x v="0"/>
    <x v="0"/>
  </r>
  <r>
    <s v="I2"/>
    <s v="Vehicle leaves roadway - exits carriageway"/>
    <x v="1"/>
    <m/>
    <s v="Haz_01 Loss of vehicle control by driver"/>
    <s v="C013"/>
    <s v="NULL"/>
    <s v="Influence of drugs and alcohol"/>
    <s v="C013 Influence of drugs and alcohol"/>
    <x v="4"/>
    <s v=""/>
    <s v="H007"/>
    <s v="Driver loses control of vehicle"/>
    <x v="2"/>
    <x v="0"/>
    <x v="0"/>
  </r>
  <r>
    <s v="I1"/>
    <s v="Vehicles collide in/on roadway"/>
    <x v="0"/>
    <m/>
    <s v="Haz_01 Loss of vehicle control by driver"/>
    <s v="C015"/>
    <s v="NULL"/>
    <s v="Slippery roadway surface"/>
    <s v="C015 Slippery roadway surface"/>
    <x v="5"/>
    <s v=""/>
    <s v="H007"/>
    <s v="Driver loses control of vehicle"/>
    <x v="2"/>
    <x v="0"/>
    <x v="0"/>
  </r>
  <r>
    <s v="I2"/>
    <s v="Vehicle leaves roadway - exits carriageway"/>
    <x v="1"/>
    <m/>
    <s v="Haz_01 Loss of vehicle control by driver"/>
    <s v="C015"/>
    <s v="NULL"/>
    <s v="Slippery roadway surface"/>
    <s v="C015 Slippery roadway surface"/>
    <x v="5"/>
    <s v=""/>
    <s v="H007"/>
    <s v="Driver loses control of vehicle"/>
    <x v="2"/>
    <x v="0"/>
    <x v="0"/>
  </r>
  <r>
    <s v="I1"/>
    <s v="Vehicles collide in/on roadway"/>
    <x v="0"/>
    <m/>
    <s v="Haz_01 Loss of vehicle control by driver"/>
    <s v="C018"/>
    <s v="NULL"/>
    <s v="Use of mobile phone while driving"/>
    <s v="C018 Use of mobile phone while driving"/>
    <x v="6"/>
    <s v=""/>
    <s v="H007"/>
    <s v="Driver loses control of vehicle"/>
    <x v="2"/>
    <x v="0"/>
    <x v="0"/>
  </r>
  <r>
    <s v="I2"/>
    <s v="Vehicle leaves roadway - exits carriageway"/>
    <x v="1"/>
    <m/>
    <s v="Haz_01 Loss of vehicle control by driver"/>
    <s v="C018"/>
    <s v="NULL"/>
    <s v="Use of mobile phone while driving"/>
    <s v="C018 Use of mobile phone while driving"/>
    <x v="6"/>
    <s v=""/>
    <s v="H007"/>
    <s v="Driver loses control of vehicle"/>
    <x v="2"/>
    <x v="0"/>
    <x v="0"/>
  </r>
  <r>
    <s v="I1"/>
    <s v="Vehicles collide in/on roadway"/>
    <x v="0"/>
    <m/>
    <s v="Haz_01 Loss of vehicle control by driver"/>
    <s v="C019"/>
    <s v="NULL"/>
    <s v="Vehicle mechanical fault "/>
    <s v="C019 Vehicle mechanical fault "/>
    <x v="7"/>
    <s v=""/>
    <s v="H007"/>
    <s v="Driver loses control of vehicle"/>
    <x v="2"/>
    <x v="0"/>
    <x v="0"/>
  </r>
  <r>
    <s v="I2"/>
    <s v="Vehicle leaves roadway - exits carriageway"/>
    <x v="1"/>
    <m/>
    <s v="Haz_01 Loss of vehicle control by driver"/>
    <s v="C019"/>
    <s v="NULL"/>
    <s v="Vehicle mechanical fault "/>
    <s v="C019 Vehicle mechanical fault "/>
    <x v="7"/>
    <s v=""/>
    <s v="H007"/>
    <s v="Driver loses control of vehicle"/>
    <x v="2"/>
    <x v="0"/>
    <x v="0"/>
  </r>
  <r>
    <s v="I1"/>
    <s v="Vehicles collide in/on roadway"/>
    <x v="0"/>
    <m/>
    <s v="Haz_01 Loss of vehicle control by driver"/>
    <s v="C023"/>
    <s v="NULL"/>
    <s v="Driver distracted (other causes)"/>
    <s v="C023 Driver distracted (other causes)"/>
    <x v="8"/>
    <s v=""/>
    <s v="H007"/>
    <s v="Driver loses control of vehicle"/>
    <x v="2"/>
    <x v="0"/>
    <x v="0"/>
  </r>
  <r>
    <s v="I2"/>
    <s v="Vehicle leaves roadway - exits carriageway"/>
    <x v="1"/>
    <m/>
    <s v="Haz_01 Loss of vehicle control by driver"/>
    <s v="C023"/>
    <s v="NULL"/>
    <s v="Driver distracted (other causes)"/>
    <s v="C023 Driver distracted (other causes)"/>
    <x v="8"/>
    <s v=""/>
    <s v="H007"/>
    <s v="Driver loses control of vehicle"/>
    <x v="2"/>
    <x v="0"/>
    <x v="0"/>
  </r>
  <r>
    <s v="I1"/>
    <s v="Vehicles collide in/on roadway"/>
    <x v="0"/>
    <m/>
    <s v="Haz_01 Loss of vehicle control by driver"/>
    <s v="C035"/>
    <s v="NULL"/>
    <s v="Driver distracted by reading road/rail signs and signals"/>
    <s v="C035 Driver distracted by reading road/rail signs and signals"/>
    <x v="9"/>
    <s v=""/>
    <s v="H007"/>
    <s v="Driver loses control of vehicle"/>
    <x v="2"/>
    <x v="0"/>
    <x v="0"/>
  </r>
  <r>
    <s v="I2"/>
    <s v="Vehicle leaves roadway - exits carriageway"/>
    <x v="1"/>
    <m/>
    <s v="Haz_01 Loss of vehicle control by driver"/>
    <s v="C035"/>
    <s v="NULL"/>
    <s v="Driver distracted by reading road/rail signs and signals"/>
    <s v="C035 Driver distracted by reading road/rail signs and signals"/>
    <x v="9"/>
    <s v=""/>
    <s v="H007"/>
    <s v="Driver loses control of vehicle"/>
    <x v="2"/>
    <x v="0"/>
    <x v="0"/>
  </r>
  <r>
    <s v="I1"/>
    <s v="Vehicles collide in/on roadway"/>
    <x v="0"/>
    <m/>
    <s v="Haz_01 Loss of vehicle control by driver"/>
    <s v="C036"/>
    <s v="NULL"/>
    <s v="Driver over-reaction"/>
    <s v="C036 Driver over-reaction"/>
    <x v="10"/>
    <s v=""/>
    <s v="H007"/>
    <s v="Driver loses control of vehicle"/>
    <x v="2"/>
    <x v="0"/>
    <x v="0"/>
  </r>
  <r>
    <s v="I2"/>
    <s v="Vehicle leaves roadway - exits carriageway"/>
    <x v="1"/>
    <m/>
    <s v="Haz_01 Loss of vehicle control by driver"/>
    <s v="C036"/>
    <s v="NULL"/>
    <s v="Driver over-reaction"/>
    <s v="C036 Driver over-reaction"/>
    <x v="10"/>
    <s v=""/>
    <s v="H007"/>
    <s v="Driver loses control of vehicle"/>
    <x v="2"/>
    <x v="0"/>
    <x v="0"/>
  </r>
  <r>
    <s v="I1"/>
    <s v="Vehicles collide in/on roadway"/>
    <x v="0"/>
    <m/>
    <s v="Haz_01 Loss of vehicle control by driver"/>
    <s v="C037"/>
    <s v="NULL"/>
    <s v="Debris or obstruction on roadway"/>
    <s v="C037 Debris or obstruction on roadway"/>
    <x v="11"/>
    <s v=""/>
    <s v="H007"/>
    <s v="Driver loses control of vehicle"/>
    <x v="2"/>
    <x v="0"/>
    <x v="0"/>
  </r>
  <r>
    <s v="I2"/>
    <s v="Vehicle leaves roadway - exits carriageway"/>
    <x v="1"/>
    <m/>
    <s v="Haz_01 Loss of vehicle control by driver"/>
    <s v="C037"/>
    <s v="NULL"/>
    <s v="Debris or obstruction on roadway"/>
    <s v="C037 Debris or obstruction on roadway"/>
    <x v="11"/>
    <s v=""/>
    <s v="H007"/>
    <s v="Driver loses control of vehicle"/>
    <x v="2"/>
    <x v="0"/>
    <x v="0"/>
  </r>
  <r>
    <s v="I2"/>
    <s v="Vehicle leaves roadway - exits carriageway"/>
    <x v="1"/>
    <m/>
    <s v="Haz_01 Loss of vehicle control by driver"/>
    <s v="C037"/>
    <s v="C109"/>
    <s v="Debris or obstruction on roadway (sub-cause)"/>
    <s v="C037 Debris or obstruction on roadway (sub-cause)"/>
    <x v="3"/>
    <s v="C037 Debris or obstruction on roadway (sub-cause)"/>
    <s v="H007"/>
    <s v="Driver loses control of vehicle"/>
    <x v="2"/>
    <x v="0"/>
    <x v="0"/>
  </r>
  <r>
    <s v="I1"/>
    <s v="Vehicles collide in/on roadway"/>
    <x v="0"/>
    <m/>
    <s v="Haz_01 Loss of vehicle control by driver"/>
    <s v="C038"/>
    <s v="NULL"/>
    <s v="Encounters abnormal/Oversize load"/>
    <s v="C038 Encounters abnormal/Oversize load"/>
    <x v="12"/>
    <s v=""/>
    <s v="H007"/>
    <s v="Driver loses control of vehicle"/>
    <x v="2"/>
    <x v="0"/>
    <x v="0"/>
  </r>
  <r>
    <s v="I2"/>
    <s v="Vehicle leaves roadway - exits carriageway"/>
    <x v="1"/>
    <m/>
    <s v="Haz_01 Loss of vehicle control by driver"/>
    <s v="C038"/>
    <s v="NULL"/>
    <s v="Encounters abnormal/Oversize load"/>
    <s v="C038 Encounters abnormal/Oversize load"/>
    <x v="12"/>
    <s v=""/>
    <s v="H007"/>
    <s v="Driver loses control of vehicle"/>
    <x v="2"/>
    <x v="0"/>
    <x v="0"/>
  </r>
  <r>
    <s v="I1"/>
    <s v="Vehicles collide in/on roadway"/>
    <x v="0"/>
    <m/>
    <s v="Haz_01 Loss of vehicle control by driver"/>
    <s v="C039"/>
    <s v="NULL"/>
    <s v="Encounters Emergency Service Vehicle on Call"/>
    <s v="C039 Encounters Emergency Service Vehicle on Call"/>
    <x v="13"/>
    <s v=""/>
    <s v="H007"/>
    <s v="Driver loses control of vehicle"/>
    <x v="2"/>
    <x v="0"/>
    <x v="0"/>
  </r>
  <r>
    <s v="I2"/>
    <s v="Vehicle leaves roadway - exits carriageway"/>
    <x v="1"/>
    <m/>
    <s v="Haz_01 Loss of vehicle control by driver"/>
    <s v="C039"/>
    <s v="NULL"/>
    <s v="Encounters Emergency Service Vehicle on Call"/>
    <s v="C039 Encounters Emergency Service Vehicle on Call"/>
    <x v="13"/>
    <s v=""/>
    <s v="H007"/>
    <s v="Driver loses control of vehicle"/>
    <x v="2"/>
    <x v="0"/>
    <x v="0"/>
  </r>
  <r>
    <s v="I1"/>
    <s v="Vehicles collide in/on roadway"/>
    <x v="0"/>
    <m/>
    <s v="Haz_01 Loss of vehicle control by driver"/>
    <s v="C040"/>
    <s v="NULL"/>
    <s v="Pedestrian crossing roadway"/>
    <s v="C040 Pedestrian crossing roadway"/>
    <x v="14"/>
    <s v=""/>
    <s v="H007"/>
    <s v="Driver loses control of vehicle"/>
    <x v="2"/>
    <x v="0"/>
    <x v="0"/>
  </r>
  <r>
    <s v="I2"/>
    <s v="Vehicle leaves roadway - exits carriageway"/>
    <x v="1"/>
    <m/>
    <s v="Haz_01 Loss of vehicle control by driver"/>
    <s v="C040"/>
    <s v="NULL"/>
    <s v="Pedestrian crossing roadway"/>
    <s v="C040 Pedestrian crossing roadway"/>
    <x v="14"/>
    <s v=""/>
    <s v="H007"/>
    <s v="Driver loses control of vehicle"/>
    <x v="2"/>
    <x v="0"/>
    <x v="0"/>
  </r>
  <r>
    <s v="I1"/>
    <s v="Vehicles collide in/on roadway"/>
    <x v="0"/>
    <m/>
    <s v="Haz_01 Loss of vehicle control by driver"/>
    <s v="C041"/>
    <s v="C040"/>
    <s v="Pedestrian crosses both carriageways to reach emergency phone (sub-cause)"/>
    <s v="C041 Pedestrian crosses both carriageways to reach emergency phone (sub-cause)"/>
    <x v="14"/>
    <s v="C041 Pedestrian crosses both carriageways to reach emergency phone (sub-cause)"/>
    <s v="H007"/>
    <s v="Driver loses control of vehicle"/>
    <x v="2"/>
    <x v="0"/>
    <x v="0"/>
  </r>
  <r>
    <s v="I2"/>
    <s v="Vehicle leaves roadway - exits carriageway"/>
    <x v="1"/>
    <m/>
    <s v="Haz_01 Loss of vehicle control by driver"/>
    <s v="C041"/>
    <s v="C040"/>
    <s v="Pedestrian crosses both carriageways to reach emergency phone (sub-cause)"/>
    <s v="C041 Pedestrian crosses both carriageways to reach emergency phone (sub-cause)"/>
    <x v="14"/>
    <s v="C041 Pedestrian crosses both carriageways to reach emergency phone (sub-cause)"/>
    <s v="H007"/>
    <s v="Driver loses control of vehicle"/>
    <x v="2"/>
    <x v="0"/>
    <x v="0"/>
  </r>
  <r>
    <s v="I1"/>
    <s v="Vehicles collide in/on roadway"/>
    <x v="0"/>
    <m/>
    <s v="Haz_01 Loss of vehicle control by driver"/>
    <s v="C042"/>
    <s v="C040"/>
    <s v="Pedestrian crossing lanes from broken down vehicle (sub-cause)"/>
    <s v="C042 Pedestrian crossing lanes from broken down vehicle (sub-cause)"/>
    <x v="14"/>
    <s v="C042 Pedestrian crossing lanes from broken down vehicle (sub-cause)"/>
    <s v="H007"/>
    <s v="Driver loses control of vehicle"/>
    <x v="2"/>
    <x v="0"/>
    <x v="0"/>
  </r>
  <r>
    <s v="I2"/>
    <s v="Vehicle leaves roadway - exits carriageway"/>
    <x v="1"/>
    <m/>
    <s v="Haz_01 Loss of vehicle control by driver"/>
    <s v="C042"/>
    <s v="C040"/>
    <s v="Pedestrian crossing lanes from broken down vehicle (sub-cause)"/>
    <s v="C042 Pedestrian crossing lanes from broken down vehicle (sub-cause)"/>
    <x v="14"/>
    <s v="C042 Pedestrian crossing lanes from broken down vehicle (sub-cause)"/>
    <s v="H007"/>
    <s v="Driver loses control of vehicle"/>
    <x v="2"/>
    <x v="0"/>
    <x v="0"/>
  </r>
  <r>
    <s v="I1"/>
    <s v="Vehicles collide in/on roadway"/>
    <x v="0"/>
    <m/>
    <s v="Haz_01 Loss of vehicle control by driver"/>
    <s v="C043"/>
    <s v="C040"/>
    <s v="Shortcut (sub-cause)"/>
    <s v="C043 Shortcut (sub-cause)"/>
    <x v="14"/>
    <s v="C043 Shortcut (sub-cause)"/>
    <s v="H007"/>
    <s v="Driver loses control of vehicle"/>
    <x v="2"/>
    <x v="0"/>
    <x v="0"/>
  </r>
  <r>
    <s v="I2"/>
    <s v="Vehicle leaves roadway - exits carriageway"/>
    <x v="1"/>
    <m/>
    <s v="Haz_01 Loss of vehicle control by driver"/>
    <s v="C043"/>
    <s v="C040"/>
    <s v="Shortcut (sub-cause)"/>
    <s v="C043 Shortcut (sub-cause)"/>
    <x v="14"/>
    <s v="C043 Shortcut (sub-cause)"/>
    <s v="H007"/>
    <s v="Driver loses control of vehicle"/>
    <x v="2"/>
    <x v="0"/>
    <x v="0"/>
  </r>
  <r>
    <s v="I1"/>
    <s v="Vehicles collide in/on roadway"/>
    <x v="0"/>
    <m/>
    <s v="Haz_01 Loss of vehicle control by driver"/>
    <s v="C044"/>
    <s v="C040"/>
    <s v="To catch public transport (sub-cause)"/>
    <s v="C044 To catch public transport (sub-cause)"/>
    <x v="14"/>
    <s v="C044 To catch public transport (sub-cause)"/>
    <s v="H007"/>
    <s v="Driver loses control of vehicle"/>
    <x v="2"/>
    <x v="0"/>
    <x v="0"/>
  </r>
  <r>
    <s v="I2"/>
    <s v="Vehicle leaves roadway - exits carriageway"/>
    <x v="1"/>
    <m/>
    <s v="Haz_01 Loss of vehicle control by driver"/>
    <s v="C044"/>
    <s v="C040"/>
    <s v="To catch public transport (sub-cause)"/>
    <s v="C044 To catch public transport (sub-cause)"/>
    <x v="14"/>
    <s v="C044 To catch public transport (sub-cause)"/>
    <s v="H007"/>
    <s v="Driver loses control of vehicle"/>
    <x v="2"/>
    <x v="0"/>
    <x v="0"/>
  </r>
  <r>
    <s v="I1"/>
    <s v="Vehicles collide in/on roadway"/>
    <x v="0"/>
    <m/>
    <s v="Haz_01 Loss of vehicle control by driver"/>
    <s v="C045"/>
    <s v="C040"/>
    <s v="Other non time-critical destination (sub-cause)"/>
    <s v="C045 Other non time-critical destination (sub-cause)"/>
    <x v="14"/>
    <s v="C045 Other non time-critical destination (sub-cause)"/>
    <s v="H007"/>
    <s v="Driver loses control of vehicle"/>
    <x v="2"/>
    <x v="0"/>
    <x v="0"/>
  </r>
  <r>
    <s v="I2"/>
    <s v="Vehicle leaves roadway - exits carriageway"/>
    <x v="1"/>
    <m/>
    <s v="Haz_01 Loss of vehicle control by driver"/>
    <s v="C045"/>
    <s v="C040"/>
    <s v="Other non time-critical destination (sub-cause)"/>
    <s v="C045 Other non time-critical destination (sub-cause)"/>
    <x v="14"/>
    <s v="C045 Other non time-critical destination (sub-cause)"/>
    <s v="H007"/>
    <s v="Driver loses control of vehicle"/>
    <x v="2"/>
    <x v="0"/>
    <x v="0"/>
  </r>
  <r>
    <s v="I1"/>
    <s v="Vehicles collide in/on roadway"/>
    <x v="0"/>
    <m/>
    <s v="Haz_01 Loss of vehicle control by driver"/>
    <s v="C046"/>
    <s v="C040"/>
    <s v="Time Critical Destination other than Public Transport (sub-cause)"/>
    <s v="C046 Time Critical Destination other than Public Transport (sub-cause)"/>
    <x v="14"/>
    <s v="C046 Time Critical Destination other than Public Transport (sub-cause)"/>
    <s v="H007"/>
    <s v="Driver loses control of vehicle"/>
    <x v="2"/>
    <x v="0"/>
    <x v="0"/>
  </r>
  <r>
    <s v="I2"/>
    <s v="Vehicle leaves roadway - exits carriageway"/>
    <x v="1"/>
    <m/>
    <s v="Haz_01 Loss of vehicle control by driver"/>
    <s v="C046"/>
    <s v="C040"/>
    <s v="Time Critical Destination other than Public Transport (sub-cause)"/>
    <s v="C046 Time Critical Destination other than Public Transport (sub-cause)"/>
    <x v="14"/>
    <s v="C046 Time Critical Destination other than Public Transport (sub-cause)"/>
    <s v="H007"/>
    <s v="Driver loses control of vehicle"/>
    <x v="2"/>
    <x v="0"/>
    <x v="0"/>
  </r>
  <r>
    <s v="I1"/>
    <s v="Vehicles collide in/on roadway"/>
    <x v="0"/>
    <m/>
    <s v="Haz_01 Loss of vehicle control by driver"/>
    <s v="C047"/>
    <s v="NULL"/>
    <s v="Pedestrian in/on roadway (not crossing)"/>
    <s v="C047 Pedestrian in/on roadway (not crossing)"/>
    <x v="15"/>
    <s v=""/>
    <s v="H007"/>
    <s v="Driver loses control of vehicle"/>
    <x v="2"/>
    <x v="0"/>
    <x v="0"/>
  </r>
  <r>
    <s v="I2"/>
    <s v="Vehicle leaves roadway - exits carriageway"/>
    <x v="1"/>
    <m/>
    <s v="Haz_01 Loss of vehicle control by driver"/>
    <s v="C047"/>
    <s v="NULL"/>
    <s v="Pedestrian in/on roadway (not crossing)"/>
    <s v="C047 Pedestrian in/on roadway (not crossing)"/>
    <x v="15"/>
    <s v=""/>
    <s v="H007"/>
    <s v="Driver loses control of vehicle"/>
    <x v="2"/>
    <x v="0"/>
    <x v="0"/>
  </r>
  <r>
    <s v="I1"/>
    <s v="Vehicles collide in/on roadway"/>
    <x v="0"/>
    <m/>
    <s v="Haz_01 Loss of vehicle control by driver"/>
    <s v="C048"/>
    <s v="C047"/>
    <s v="Drivers and passengers around the scene of a minor incident  (sub-cause)"/>
    <s v="C048 Drivers and passengers around the scene of a minor incident  (sub-cause)"/>
    <x v="15"/>
    <s v="C048 Drivers and passengers around the scene of a minor incident  (sub-cause)"/>
    <s v="H007"/>
    <s v="Driver loses control of vehicle"/>
    <x v="2"/>
    <x v="0"/>
    <x v="0"/>
  </r>
  <r>
    <s v="I2"/>
    <s v="Vehicle leaves roadway - exits carriageway"/>
    <x v="1"/>
    <m/>
    <s v="Haz_01 Loss of vehicle control by driver"/>
    <s v="C048"/>
    <s v="C047"/>
    <s v="Drivers and passengers around the scene of a minor incident  (sub-cause)"/>
    <s v="C048 Drivers and passengers around the scene of a minor incident  (sub-cause)"/>
    <x v="15"/>
    <s v="C048 Drivers and passengers around the scene of a minor incident  (sub-cause)"/>
    <s v="H007"/>
    <s v="Driver loses control of vehicle"/>
    <x v="2"/>
    <x v="0"/>
    <x v="0"/>
  </r>
  <r>
    <s v="I1"/>
    <s v="Vehicles collide in/on roadway"/>
    <x v="0"/>
    <m/>
    <s v="Haz_01 Loss of vehicle control by driver"/>
    <s v="C049"/>
    <s v="C047"/>
    <s v="Person trying to repair/inspect vehicle in running lane/attempting to pull over into central reserve  (sub-cause)"/>
    <s v="C049 Person trying to repair/inspect vehicle in running lane/attempting to pull over into central reserve  (sub-cause)"/>
    <x v="15"/>
    <s v="C049 Person trying to repair/inspect vehicle in running lane/attempting to pull over into central reserve  (sub-cause)"/>
    <s v="H007"/>
    <s v="Driver loses control of vehicle"/>
    <x v="2"/>
    <x v="0"/>
    <x v="0"/>
  </r>
  <r>
    <s v="I2"/>
    <s v="Vehicle leaves roadway - exits carriageway"/>
    <x v="1"/>
    <m/>
    <s v="Haz_01 Loss of vehicle control by driver"/>
    <s v="C049"/>
    <s v="C047"/>
    <s v="Person trying to repair/inspect vehicle in running lane/attempting to pull over into central reserve  (sub-cause)"/>
    <s v="C049 Person trying to repair/inspect vehicle in running lane/attempting to pull over into central reserve  (sub-cause)"/>
    <x v="15"/>
    <s v="C049 Person trying to repair/inspect vehicle in running lane/attempting to pull over into central reserve  (sub-cause)"/>
    <s v="H007"/>
    <s v="Driver loses control of vehicle"/>
    <x v="2"/>
    <x v="0"/>
    <x v="0"/>
  </r>
  <r>
    <s v="I1"/>
    <s v="Vehicles collide in/on roadway"/>
    <x v="0"/>
    <m/>
    <s v="Haz_01 Loss of vehicle control by driver"/>
    <s v="C051"/>
    <s v="C047"/>
    <s v="Pedestrian / Cyclist assumes has priority over vehicles (will not move)  (sub-cause)"/>
    <s v="C051 Pedestrian / Cyclist assumes has priority over vehicles (will not move)  (sub-cause)"/>
    <x v="15"/>
    <s v="C051 Pedestrian / Cyclist assumes has priority over vehicles (will not move)  (sub-cause)"/>
    <s v="H007"/>
    <s v="Driver loses control of vehicle"/>
    <x v="2"/>
    <x v="0"/>
    <x v="0"/>
  </r>
  <r>
    <s v="I2"/>
    <s v="Vehicle leaves roadway - exits carriageway"/>
    <x v="1"/>
    <m/>
    <s v="Haz_01 Loss of vehicle control by driver"/>
    <s v="C051"/>
    <s v="C047"/>
    <s v="Pedestrian / Cyclist assumes has priority over vehicles (will not move)  (sub-cause)"/>
    <s v="C051 Pedestrian / Cyclist assumes has priority over vehicles (will not move)  (sub-cause)"/>
    <x v="15"/>
    <s v="C051 Pedestrian / Cyclist assumes has priority over vehicles (will not move)  (sub-cause)"/>
    <s v="H007"/>
    <s v="Driver loses control of vehicle"/>
    <x v="2"/>
    <x v="0"/>
    <x v="0"/>
  </r>
  <r>
    <s v="I1"/>
    <s v="Vehicles collide in/on roadway"/>
    <x v="0"/>
    <m/>
    <s v="Haz_01 Loss of vehicle control by driver"/>
    <s v="C052"/>
    <s v="C047"/>
    <s v="Lack of awareness by Pedestrain / Cyclist of vehicular network  (sub-cause)"/>
    <s v="C052 Lack of awareness by Pedestrain / Cyclist of vehicular network  (sub-cause)"/>
    <x v="15"/>
    <s v="C052 Lack of awareness by Pedestrain / Cyclist of vehicular network  (sub-cause)"/>
    <s v="H007"/>
    <s v="Driver loses control of vehicle"/>
    <x v="2"/>
    <x v="0"/>
    <x v="0"/>
  </r>
  <r>
    <s v="I2"/>
    <s v="Vehicle leaves roadway - exits carriageway"/>
    <x v="1"/>
    <m/>
    <s v="Haz_01 Loss of vehicle control by driver"/>
    <s v="C052"/>
    <s v="C047"/>
    <s v="Lack of awareness by Pedestrain / Cyclist of vehicular network  (sub-cause)"/>
    <s v="C052 Lack of awareness by Pedestrain / Cyclist of vehicular network  (sub-cause)"/>
    <x v="15"/>
    <s v="C052 Lack of awareness by Pedestrain / Cyclist of vehicular network  (sub-cause)"/>
    <s v="H007"/>
    <s v="Driver loses control of vehicle"/>
    <x v="2"/>
    <x v="0"/>
    <x v="0"/>
  </r>
  <r>
    <s v="I1"/>
    <s v="Vehicles collide in/on roadway"/>
    <x v="0"/>
    <m/>
    <s v="Haz_01 Loss of vehicle control by driver"/>
    <s v="C053"/>
    <s v="C047"/>
    <s v="Pedestrian / Cyclist unable to hear/see approaching vehicle  (sub-cause)"/>
    <s v="C053 Pedestrian / Cyclist unable to hear/see approaching vehicle  (sub-cause)"/>
    <x v="15"/>
    <s v="C053 Pedestrian / Cyclist unable to hear/see approaching vehicle  (sub-cause)"/>
    <s v="H007"/>
    <s v="Driver loses control of vehicle"/>
    <x v="2"/>
    <x v="0"/>
    <x v="0"/>
  </r>
  <r>
    <s v="I2"/>
    <s v="Vehicle leaves roadway - exits carriageway"/>
    <x v="1"/>
    <m/>
    <s v="Haz_01 Loss of vehicle control by driver"/>
    <s v="C053"/>
    <s v="C047"/>
    <s v="Pedestrian / Cyclist unable to hear/see approaching vehicle  (sub-cause)"/>
    <s v="C053 Pedestrian / Cyclist unable to hear/see approaching vehicle  (sub-cause)"/>
    <x v="15"/>
    <s v="C053 Pedestrian / Cyclist unable to hear/see approaching vehicle  (sub-cause)"/>
    <s v="H007"/>
    <s v="Driver loses control of vehicle"/>
    <x v="2"/>
    <x v="0"/>
    <x v="0"/>
  </r>
  <r>
    <s v="I1"/>
    <s v="Vehicles collide in/on roadway"/>
    <x v="0"/>
    <m/>
    <s v="Haz_01 Loss of vehicle control by driver"/>
    <s v="C054"/>
    <s v="C047"/>
    <s v="Pedestrian/cyclist unable to move (e.g. shoe/wheel trapped in tracks)  (sub-cause)"/>
    <s v="C054 Pedestrian/cyclist unable to move (e.g. shoe/wheel trapped in tracks)  (sub-cause)"/>
    <x v="15"/>
    <s v="C054 Pedestrian/cyclist unable to move (e.g. shoe/wheel trapped in tracks)  (sub-cause)"/>
    <s v="H007"/>
    <s v="Driver loses control of vehicle"/>
    <x v="2"/>
    <x v="0"/>
    <x v="0"/>
  </r>
  <r>
    <s v="I2"/>
    <s v="Vehicle leaves roadway - exits carriageway"/>
    <x v="1"/>
    <m/>
    <s v="Haz_01 Loss of vehicle control by driver"/>
    <s v="C054"/>
    <s v="C047"/>
    <s v="Pedestrian/cyclist unable to move (e.g. shoe/wheel trapped in tracks)  (sub-cause)"/>
    <s v="C054 Pedestrian/cyclist unable to move (e.g. shoe/wheel trapped in tracks)  (sub-cause)"/>
    <x v="15"/>
    <s v="C054 Pedestrian/cyclist unable to move (e.g. shoe/wheel trapped in tracks)  (sub-cause)"/>
    <s v="H007"/>
    <s v="Driver loses control of vehicle"/>
    <x v="2"/>
    <x v="0"/>
    <x v="0"/>
  </r>
  <r>
    <s v="I1"/>
    <s v="Vehicles collide in/on roadway"/>
    <x v="0"/>
    <m/>
    <s v="Haz_01 Loss of vehicle control by driver"/>
    <s v="C055"/>
    <s v="C047"/>
    <s v="March or Demonstration  (sub-cause)"/>
    <s v="C055 March or Demonstration  (sub-cause)"/>
    <x v="15"/>
    <s v="C055 March or Demonstration  (sub-cause)"/>
    <s v="H007"/>
    <s v="Driver loses control of vehicle"/>
    <x v="2"/>
    <x v="0"/>
    <x v="0"/>
  </r>
  <r>
    <s v="I2"/>
    <s v="Vehicle leaves roadway - exits carriageway"/>
    <x v="1"/>
    <m/>
    <s v="Haz_01 Loss of vehicle control by driver"/>
    <s v="C055"/>
    <s v="C047"/>
    <s v="March or Demonstration  (sub-cause)"/>
    <s v="C055 March or Demonstration  (sub-cause)"/>
    <x v="15"/>
    <s v="C055 March or Demonstration  (sub-cause)"/>
    <s v="H007"/>
    <s v="Driver loses control of vehicle"/>
    <x v="2"/>
    <x v="0"/>
    <x v="0"/>
  </r>
  <r>
    <s v="I1"/>
    <s v="Vehicles collide in/on roadway"/>
    <x v="0"/>
    <m/>
    <s v="Haz_01 Loss of vehicle control by driver"/>
    <s v="C056"/>
    <s v="C047"/>
    <s v="Attempted Suicide (sub-cause)"/>
    <s v="C056 Attempted Suicide (sub-cause)"/>
    <x v="15"/>
    <s v="C056 Attempted Suicide (sub-cause)"/>
    <s v="H007"/>
    <s v="Driver loses control of vehicle"/>
    <x v="2"/>
    <x v="0"/>
    <x v="0"/>
  </r>
  <r>
    <s v="I2"/>
    <s v="Vehicle leaves roadway - exits carriageway"/>
    <x v="1"/>
    <m/>
    <s v="Haz_01 Loss of vehicle control by driver"/>
    <s v="C056"/>
    <s v="C047"/>
    <s v="Attempted Suicide (sub-cause)"/>
    <s v="C056 Attempted Suicide (sub-cause)"/>
    <x v="15"/>
    <s v="C056 Attempted Suicide (sub-cause)"/>
    <s v="H007"/>
    <s v="Driver loses control of vehicle"/>
    <x v="2"/>
    <x v="0"/>
    <x v="0"/>
  </r>
  <r>
    <s v="I1"/>
    <s v="Vehicles collide in/on roadway"/>
    <x v="0"/>
    <m/>
    <s v="Haz_01 Loss of vehicle control by driver"/>
    <s v="C057"/>
    <s v="C047"/>
    <s v="Pedestrian / Cyclist misjudges width of approaching vehicle (sub-cause)"/>
    <s v="C057 Pedestrian / Cyclist misjudges width of approaching vehicle (sub-cause)"/>
    <x v="15"/>
    <s v="C057 Pedestrian / Cyclist misjudges width of approaching vehicle (sub-cause)"/>
    <s v="H007"/>
    <s v="Driver loses control of vehicle"/>
    <x v="2"/>
    <x v="0"/>
    <x v="0"/>
  </r>
  <r>
    <s v="I2"/>
    <s v="Vehicle leaves roadway - exits carriageway"/>
    <x v="1"/>
    <m/>
    <s v="Haz_01 Loss of vehicle control by driver"/>
    <s v="C057"/>
    <s v="C047"/>
    <s v="Pedestrian / Cyclist misjudges width of approaching vehicle (sub-cause)"/>
    <s v="C057 Pedestrian / Cyclist misjudges width of approaching vehicle (sub-cause)"/>
    <x v="15"/>
    <s v="C057 Pedestrian / Cyclist misjudges width of approaching vehicle (sub-cause)"/>
    <s v="H007"/>
    <s v="Driver loses control of vehicle"/>
    <x v="2"/>
    <x v="0"/>
    <x v="0"/>
  </r>
  <r>
    <s v="I1"/>
    <s v="Vehicles collide in/on roadway"/>
    <x v="0"/>
    <m/>
    <s v="Haz_01 Loss of vehicle control by driver"/>
    <s v="C058"/>
    <s v="C047"/>
    <s v="Pedestrian walking along roadway (sub-cause)"/>
    <s v="C058 Pedestrian walking along roadway (sub-cause)"/>
    <x v="15"/>
    <s v="C058 Pedestrian walking along roadway (sub-cause)"/>
    <s v="H007"/>
    <s v="Driver loses control of vehicle"/>
    <x v="2"/>
    <x v="0"/>
    <x v="0"/>
  </r>
  <r>
    <s v="I2"/>
    <s v="Vehicle leaves roadway - exits carriageway"/>
    <x v="1"/>
    <m/>
    <s v="Haz_01 Loss of vehicle control by driver"/>
    <s v="C058"/>
    <s v="C047"/>
    <s v="Pedestrian walking along roadway (sub-cause)"/>
    <s v="C058 Pedestrian walking along roadway (sub-cause)"/>
    <x v="15"/>
    <s v="C058 Pedestrian walking along roadway (sub-cause)"/>
    <s v="H007"/>
    <s v="Driver loses control of vehicle"/>
    <x v="2"/>
    <x v="0"/>
    <x v="0"/>
  </r>
  <r>
    <s v="I2"/>
    <s v="Vehicle leaves roadway - exits carriageway"/>
    <x v="1"/>
    <m/>
    <s v="Haz_01 Loss of vehicle control by driver"/>
    <s v="C105"/>
    <s v="C109"/>
    <s v="Track or points failure (sub-cause)"/>
    <s v="C105 Track or points failure (sub-cause)"/>
    <x v="3"/>
    <s v="C105 Track or points failure (sub-cause)"/>
    <s v="H007"/>
    <s v="Driver loses control of vehicle"/>
    <x v="2"/>
    <x v="0"/>
    <x v="0"/>
  </r>
  <r>
    <s v="I2"/>
    <s v="Vehicle leaves roadway - exits carriageway"/>
    <x v="1"/>
    <m/>
    <s v="Haz_01 Loss of vehicle control by driver"/>
    <s v="C109"/>
    <s v="NULL"/>
    <s v="Derailment"/>
    <s v="C109 Derailment"/>
    <x v="3"/>
    <s v=""/>
    <s v="H007"/>
    <s v="Driver loses control of vehicle"/>
    <x v="2"/>
    <x v="0"/>
    <x v="0"/>
  </r>
  <r>
    <s v="I1"/>
    <s v="Vehicles collide in/on roadway"/>
    <x v="0"/>
    <m/>
    <s v="Haz_02 Rubber-necking"/>
    <s v="C003"/>
    <s v="NULL"/>
    <s v="Other Incident"/>
    <s v="C003 Other Incident"/>
    <x v="16"/>
    <s v=""/>
    <s v="H003"/>
    <s v="Rubbernecking"/>
    <x v="3"/>
    <x v="1"/>
    <x v="1"/>
  </r>
  <r>
    <s v="I1"/>
    <s v="Vehicles collide in/on roadway"/>
    <x v="0"/>
    <m/>
    <s v="Haz_03 Conflicting Movements"/>
    <s v="C001"/>
    <s v="NULL"/>
    <s v="Driver tiredness"/>
    <s v="C001 Driver tiredness"/>
    <x v="0"/>
    <s v=""/>
    <s v="H005"/>
    <s v="Unsafe entry into Intersection"/>
    <x v="4"/>
    <x v="0"/>
    <x v="2"/>
  </r>
  <r>
    <s v="I1"/>
    <s v="Vehicles collide in/on roadway"/>
    <x v="0"/>
    <m/>
    <s v="Haz_03 Conflicting Movements"/>
    <s v="C001"/>
    <s v="NULL"/>
    <s v="Driver tiredness"/>
    <s v="C001 Driver tiredness"/>
    <x v="0"/>
    <s v=""/>
    <s v="H051"/>
    <s v="Unsafe turn across carriageway "/>
    <x v="5"/>
    <x v="0"/>
    <x v="2"/>
  </r>
  <r>
    <s v="I1"/>
    <s v="Vehicles collide in/on roadway"/>
    <x v="0"/>
    <m/>
    <s v="Haz_03 Conflicting Movements"/>
    <s v="C001"/>
    <s v="NULL"/>
    <s v="Driver tiredness"/>
    <s v="C001 Driver tiredness"/>
    <x v="0"/>
    <s v=""/>
    <s v="H097"/>
    <s v="Unsafe U-turn"/>
    <x v="6"/>
    <x v="0"/>
    <x v="2"/>
  </r>
  <r>
    <s v="I1"/>
    <s v="Vehicles collide in/on roadway"/>
    <x v="0"/>
    <m/>
    <s v="Haz_03 Conflicting Movements"/>
    <s v="C002"/>
    <s v="NULL"/>
    <s v="Rapid onset of illness"/>
    <s v="C002 Rapid onset of illness"/>
    <x v="1"/>
    <s v=""/>
    <s v="H005"/>
    <s v="Unsafe entry into Intersection"/>
    <x v="4"/>
    <x v="0"/>
    <x v="2"/>
  </r>
  <r>
    <s v="I1"/>
    <s v="Vehicles collide in/on roadway"/>
    <x v="0"/>
    <m/>
    <s v="Haz_03 Conflicting Movements"/>
    <s v="C002"/>
    <s v="NULL"/>
    <s v="Rapid onset of illness"/>
    <s v="C002 Rapid onset of illness"/>
    <x v="1"/>
    <s v=""/>
    <s v="H051"/>
    <s v="Unsafe turn across carriageway "/>
    <x v="5"/>
    <x v="0"/>
    <x v="2"/>
  </r>
  <r>
    <s v="I1"/>
    <s v="Vehicles collide in/on roadway"/>
    <x v="0"/>
    <m/>
    <s v="Haz_03 Conflicting Movements"/>
    <s v="C002"/>
    <s v="NULL"/>
    <s v="Rapid onset of illness"/>
    <s v="C002 Rapid onset of illness"/>
    <x v="1"/>
    <s v=""/>
    <s v="H097"/>
    <s v="Unsafe U-turn"/>
    <x v="6"/>
    <x v="0"/>
    <x v="2"/>
  </r>
  <r>
    <s v="I1"/>
    <s v="Vehicles collide in/on roadway"/>
    <x v="0"/>
    <m/>
    <s v="Haz_03 Conflicting Movements"/>
    <s v="C004"/>
    <s v="NULL"/>
    <s v="Failed or Conflicting signals"/>
    <s v="C004 Failed or Conflicting signals"/>
    <x v="17"/>
    <s v=""/>
    <s v="H005"/>
    <s v="Unsafe entry into Intersection"/>
    <x v="4"/>
    <x v="1"/>
    <x v="2"/>
  </r>
  <r>
    <s v="I1"/>
    <s v="Vehicles collide in/on roadway"/>
    <x v="0"/>
    <m/>
    <s v="Haz_03 Conflicting Movements"/>
    <s v="C005"/>
    <s v="C004"/>
    <s v="Power Failure (sub-cause)"/>
    <s v="C005 Power Failure (sub-cause)"/>
    <x v="17"/>
    <s v="C005 Power Failure (sub-cause)"/>
    <s v="H005"/>
    <s v="Unsafe entry into Intersection"/>
    <x v="4"/>
    <x v="1"/>
    <x v="2"/>
  </r>
  <r>
    <s v="I1"/>
    <s v="Vehicles collide in/on roadway"/>
    <x v="0"/>
    <m/>
    <s v="Haz_03 Conflicting Movements"/>
    <s v="C006"/>
    <s v="C004"/>
    <s v="Signal or message sub-system fails (sub-cause)"/>
    <s v="C006 Signal or message sub-system fails (sub-cause)"/>
    <x v="17"/>
    <s v="C006 Signal or message sub-system fails (sub-cause)"/>
    <s v="H005"/>
    <s v="Unsafe entry into Intersection"/>
    <x v="4"/>
    <x v="1"/>
    <x v="2"/>
  </r>
  <r>
    <s v="I1"/>
    <s v="Vehicles collide in/on roadway"/>
    <x v="0"/>
    <m/>
    <s v="Haz_03 Conflicting Movements"/>
    <s v="C007"/>
    <s v="C004"/>
    <s v="Failure of roadside controller (sub-cause)"/>
    <s v="C007 Failure of roadside controller (sub-cause)"/>
    <x v="17"/>
    <s v="C007 Failure of roadside controller (sub-cause)"/>
    <s v="H005"/>
    <s v="Unsafe entry into Intersection"/>
    <x v="4"/>
    <x v="1"/>
    <x v="2"/>
  </r>
  <r>
    <s v="I1"/>
    <s v="Vehicles collide in/on roadway"/>
    <x v="0"/>
    <m/>
    <s v="Haz_03 Conflicting Movements"/>
    <s v="C008"/>
    <s v="C004"/>
    <s v="Communication system fails (sub-cause)"/>
    <s v="C008 Communication system fails (sub-cause)"/>
    <x v="17"/>
    <s v="C008 Communication system fails (sub-cause)"/>
    <s v="H005"/>
    <s v="Unsafe entry into Intersection"/>
    <x v="4"/>
    <x v="1"/>
    <x v="2"/>
  </r>
  <r>
    <s v="I1"/>
    <s v="Vehicles collide in/on roadway"/>
    <x v="0"/>
    <m/>
    <s v="Haz_03 Conflicting Movements"/>
    <s v="C009"/>
    <s v="C004"/>
    <s v="Technical failure (sub-cause)"/>
    <s v="C009 Technical failure (sub-cause)"/>
    <x v="17"/>
    <s v="C009 Technical failure (sub-cause)"/>
    <s v="H005"/>
    <s v="Unsafe entry into Intersection"/>
    <x v="4"/>
    <x v="1"/>
    <x v="2"/>
  </r>
  <r>
    <s v="I1"/>
    <s v="Vehicles collide in/on roadway"/>
    <x v="0"/>
    <m/>
    <s v="Haz_03 Conflicting Movements"/>
    <s v="C010"/>
    <s v="NULL"/>
    <s v="Driving too fast"/>
    <s v="C010 Driving too fast"/>
    <x v="2"/>
    <s v=""/>
    <s v="H005"/>
    <s v="Unsafe entry into Intersection"/>
    <x v="4"/>
    <x v="0"/>
    <x v="2"/>
  </r>
  <r>
    <s v="I1"/>
    <s v="Vehicles collide in/on roadway"/>
    <x v="0"/>
    <m/>
    <s v="Haz_03 Conflicting Movements"/>
    <s v="C010"/>
    <s v="NULL"/>
    <s v="Driving too fast"/>
    <s v="C010 Driving too fast"/>
    <x v="2"/>
    <s v=""/>
    <s v="H051"/>
    <s v="Unsafe turn across carriageway "/>
    <x v="5"/>
    <x v="0"/>
    <x v="2"/>
  </r>
  <r>
    <s v="I1"/>
    <s v="Vehicles collide in/on roadway"/>
    <x v="0"/>
    <m/>
    <s v="Haz_03 Conflicting Movements"/>
    <s v="C010"/>
    <s v="NULL"/>
    <s v="Driving too fast"/>
    <s v="C010 Driving too fast"/>
    <x v="2"/>
    <s v=""/>
    <s v="H097"/>
    <s v="Unsafe U-turn"/>
    <x v="6"/>
    <x v="0"/>
    <x v="2"/>
  </r>
  <r>
    <s v="I1"/>
    <s v="Vehicles collide in/on roadway"/>
    <x v="0"/>
    <m/>
    <s v="Haz_03 Conflicting Movements"/>
    <s v="C011"/>
    <s v="C010"/>
    <s v="Pressure to keep on timetable (sub-cause)"/>
    <s v="C011 Pressure to keep on timetable (sub-cause)"/>
    <x v="2"/>
    <s v="C011 Pressure to keep on timetable (sub-cause)"/>
    <s v="H005"/>
    <s v="Unsafe entry into Intersection"/>
    <x v="4"/>
    <x v="0"/>
    <x v="2"/>
  </r>
  <r>
    <s v="I1"/>
    <s v="Vehicles collide in/on roadway"/>
    <x v="0"/>
    <m/>
    <s v="Haz_03 Conflicting Movements"/>
    <s v="C011"/>
    <s v="C010"/>
    <s v="Pressure to keep on timetable (sub-cause)"/>
    <s v="C011 Pressure to keep on timetable (sub-cause)"/>
    <x v="2"/>
    <s v="C011 Pressure to keep on timetable (sub-cause)"/>
    <s v="H051"/>
    <s v="Unsafe turn across carriageway "/>
    <x v="5"/>
    <x v="0"/>
    <x v="2"/>
  </r>
  <r>
    <s v="I1"/>
    <s v="Vehicles collide in/on roadway"/>
    <x v="0"/>
    <m/>
    <s v="Haz_03 Conflicting Movements"/>
    <s v="C011"/>
    <s v="C010"/>
    <s v="Pressure to keep on timetable (sub-cause)"/>
    <s v="C011 Pressure to keep on timetable (sub-cause)"/>
    <x v="2"/>
    <s v="C011 Pressure to keep on timetable (sub-cause)"/>
    <s v="H097"/>
    <s v="Unsafe U-turn"/>
    <x v="6"/>
    <x v="0"/>
    <x v="2"/>
  </r>
  <r>
    <s v="I1"/>
    <s v="Vehicles collide in/on roadway"/>
    <x v="0"/>
    <m/>
    <s v="Haz_03 Conflicting Movements"/>
    <s v="C012"/>
    <s v="C010"/>
    <s v="Hurried drivers (sub-cause)"/>
    <s v="C012 Hurried drivers (sub-cause)"/>
    <x v="2"/>
    <s v="C012 Hurried drivers (sub-cause)"/>
    <s v="H005"/>
    <s v="Unsafe entry into Intersection"/>
    <x v="4"/>
    <x v="0"/>
    <x v="2"/>
  </r>
  <r>
    <s v="I1"/>
    <s v="Vehicles collide in/on roadway"/>
    <x v="0"/>
    <m/>
    <s v="Haz_03 Conflicting Movements"/>
    <s v="C012"/>
    <s v="C010"/>
    <s v="Hurried drivers (sub-cause)"/>
    <s v="C012 Hurried drivers (sub-cause)"/>
    <x v="2"/>
    <s v="C012 Hurried drivers (sub-cause)"/>
    <s v="H051"/>
    <s v="Unsafe turn across carriageway "/>
    <x v="5"/>
    <x v="0"/>
    <x v="2"/>
  </r>
  <r>
    <s v="I1"/>
    <s v="Vehicles collide in/on roadway"/>
    <x v="0"/>
    <m/>
    <s v="Haz_03 Conflicting Movements"/>
    <s v="C012"/>
    <s v="C010"/>
    <s v="Hurried drivers (sub-cause)"/>
    <s v="C012 Hurried drivers (sub-cause)"/>
    <x v="2"/>
    <s v="C012 Hurried drivers (sub-cause)"/>
    <s v="H097"/>
    <s v="Unsafe U-turn"/>
    <x v="6"/>
    <x v="0"/>
    <x v="2"/>
  </r>
  <r>
    <s v="I1"/>
    <s v="Vehicles collide in/on roadway"/>
    <x v="0"/>
    <m/>
    <s v="Haz_03 Conflicting Movements"/>
    <s v="C013"/>
    <s v="NULL"/>
    <s v="Influence of drugs and alcohol"/>
    <s v="C013 Influence of drugs and alcohol"/>
    <x v="4"/>
    <s v=""/>
    <s v="H005"/>
    <s v="Unsafe entry into Intersection"/>
    <x v="4"/>
    <x v="0"/>
    <x v="2"/>
  </r>
  <r>
    <s v="I1"/>
    <s v="Vehicles collide in/on roadway"/>
    <x v="0"/>
    <m/>
    <s v="Haz_03 Conflicting Movements"/>
    <s v="C013"/>
    <s v="NULL"/>
    <s v="Influence of drugs and alcohol"/>
    <s v="C013 Influence of drugs and alcohol"/>
    <x v="4"/>
    <s v=""/>
    <s v="H051"/>
    <s v="Unsafe turn across carriageway "/>
    <x v="5"/>
    <x v="0"/>
    <x v="2"/>
  </r>
  <r>
    <s v="I1"/>
    <s v="Vehicles collide in/on roadway"/>
    <x v="0"/>
    <m/>
    <s v="Haz_03 Conflicting Movements"/>
    <s v="C013"/>
    <s v="NULL"/>
    <s v="Influence of drugs and alcohol"/>
    <s v="C013 Influence of drugs and alcohol"/>
    <x v="4"/>
    <s v=""/>
    <s v="H097"/>
    <s v="Unsafe U-turn"/>
    <x v="6"/>
    <x v="0"/>
    <x v="2"/>
  </r>
  <r>
    <s v="I1"/>
    <s v="Vehicles collide in/on roadway"/>
    <x v="0"/>
    <m/>
    <s v="Haz_03 Conflicting Movements"/>
    <s v="C014"/>
    <s v="NULL"/>
    <s v="Lack of system credibility"/>
    <s v="C014 Lack of system credibility"/>
    <x v="18"/>
    <s v=""/>
    <s v="H005"/>
    <s v="Unsafe entry into Intersection"/>
    <x v="4"/>
    <x v="0"/>
    <x v="2"/>
  </r>
  <r>
    <s v="I1"/>
    <s v="Vehicles collide in/on roadway"/>
    <x v="0"/>
    <m/>
    <s v="Haz_03 Conflicting Movements"/>
    <s v="C015"/>
    <s v="NULL"/>
    <s v="Slippery roadway surface"/>
    <s v="C015 Slippery roadway surface"/>
    <x v="5"/>
    <s v=""/>
    <s v="H005"/>
    <s v="Unsafe entry into Intersection"/>
    <x v="4"/>
    <x v="0"/>
    <x v="2"/>
  </r>
  <r>
    <s v="I1"/>
    <s v="Vehicles collide in/on roadway"/>
    <x v="0"/>
    <m/>
    <s v="Haz_03 Conflicting Movements"/>
    <s v="C015"/>
    <s v="NULL"/>
    <s v="Slippery roadway surface"/>
    <s v="C015 Slippery roadway surface"/>
    <x v="5"/>
    <s v=""/>
    <s v="H051"/>
    <s v="Unsafe turn across carriageway "/>
    <x v="5"/>
    <x v="0"/>
    <x v="2"/>
  </r>
  <r>
    <s v="I1"/>
    <s v="Vehicles collide in/on roadway"/>
    <x v="0"/>
    <m/>
    <s v="Haz_03 Conflicting Movements"/>
    <s v="C015"/>
    <s v="NULL"/>
    <s v="Slippery roadway surface"/>
    <s v="C015 Slippery roadway surface"/>
    <x v="5"/>
    <s v=""/>
    <s v="H097"/>
    <s v="Unsafe U-turn"/>
    <x v="6"/>
    <x v="0"/>
    <x v="2"/>
  </r>
  <r>
    <s v="I1"/>
    <s v="Vehicles collide in/on roadway"/>
    <x v="0"/>
    <m/>
    <s v="Haz_03 Conflicting Movements"/>
    <s v="C016"/>
    <s v="NULL"/>
    <s v="Ambulance on a patient transfer"/>
    <s v="C016 Ambulance on a patient transfer"/>
    <x v="19"/>
    <s v=""/>
    <s v="H005"/>
    <s v="Unsafe entry into Intersection"/>
    <x v="4"/>
    <x v="0"/>
    <x v="2"/>
  </r>
  <r>
    <s v="I1"/>
    <s v="Vehicles collide in/on roadway"/>
    <x v="0"/>
    <m/>
    <s v="Haz_03 Conflicting Movements"/>
    <s v="C016"/>
    <s v="NULL"/>
    <s v="Ambulance on a patient transfer"/>
    <s v="C016 Ambulance on a patient transfer"/>
    <x v="19"/>
    <s v=""/>
    <s v="H051"/>
    <s v="Unsafe turn across carriageway "/>
    <x v="5"/>
    <x v="0"/>
    <x v="2"/>
  </r>
  <r>
    <s v="I1"/>
    <s v="Vehicles collide in/on roadway"/>
    <x v="0"/>
    <m/>
    <s v="Haz_03 Conflicting Movements"/>
    <s v="C016"/>
    <s v="NULL"/>
    <s v="Ambulance on a patient transfer"/>
    <s v="C016 Ambulance on a patient transfer"/>
    <x v="19"/>
    <s v=""/>
    <s v="H097"/>
    <s v="Unsafe U-turn"/>
    <x v="6"/>
    <x v="0"/>
    <x v="2"/>
  </r>
  <r>
    <s v="I1"/>
    <s v="Vehicles collide in/on roadway"/>
    <x v="0"/>
    <m/>
    <s v="Haz_03 Conflicting Movements"/>
    <s v="C017"/>
    <s v="NULL"/>
    <s v="Tries to gain some advantage"/>
    <s v="C017 Tries to gain some advantage"/>
    <x v="20"/>
    <s v=""/>
    <s v="H005"/>
    <s v="Unsafe entry into Intersection"/>
    <x v="4"/>
    <x v="0"/>
    <x v="2"/>
  </r>
  <r>
    <s v="I1"/>
    <s v="Vehicles collide in/on roadway"/>
    <x v="0"/>
    <m/>
    <s v="Haz_03 Conflicting Movements"/>
    <s v="C017"/>
    <s v="NULL"/>
    <s v="Tries to gain some advantage"/>
    <s v="C017 Tries to gain some advantage"/>
    <x v="20"/>
    <s v=""/>
    <s v="H051"/>
    <s v="Unsafe turn across carriageway "/>
    <x v="5"/>
    <x v="0"/>
    <x v="2"/>
  </r>
  <r>
    <s v="I1"/>
    <s v="Vehicles collide in/on roadway"/>
    <x v="0"/>
    <m/>
    <s v="Haz_03 Conflicting Movements"/>
    <s v="C017"/>
    <s v="NULL"/>
    <s v="Tries to gain some advantage"/>
    <s v="C017 Tries to gain some advantage"/>
    <x v="20"/>
    <s v=""/>
    <s v="H097"/>
    <s v="Unsafe U-turn"/>
    <x v="6"/>
    <x v="0"/>
    <x v="2"/>
  </r>
  <r>
    <s v="I1"/>
    <s v="Vehicles collide in/on roadway"/>
    <x v="0"/>
    <m/>
    <s v="Haz_03 Conflicting Movements"/>
    <s v="C018"/>
    <s v="NULL"/>
    <s v="Use of mobile phone while driving"/>
    <s v="C018 Use of mobile phone while driving"/>
    <x v="6"/>
    <s v=""/>
    <s v="H005"/>
    <s v="Unsafe entry into Intersection"/>
    <x v="4"/>
    <x v="0"/>
    <x v="2"/>
  </r>
  <r>
    <s v="I1"/>
    <s v="Vehicles collide in/on roadway"/>
    <x v="0"/>
    <m/>
    <s v="Haz_03 Conflicting Movements"/>
    <s v="C018"/>
    <s v="NULL"/>
    <s v="Use of mobile phone while driving"/>
    <s v="C018 Use of mobile phone while driving"/>
    <x v="6"/>
    <s v=""/>
    <s v="H051"/>
    <s v="Unsafe turn across carriageway "/>
    <x v="5"/>
    <x v="0"/>
    <x v="2"/>
  </r>
  <r>
    <s v="I1"/>
    <s v="Vehicles collide in/on roadway"/>
    <x v="0"/>
    <m/>
    <s v="Haz_03 Conflicting Movements"/>
    <s v="C018"/>
    <s v="NULL"/>
    <s v="Use of mobile phone while driving"/>
    <s v="C018 Use of mobile phone while driving"/>
    <x v="6"/>
    <s v=""/>
    <s v="H097"/>
    <s v="Unsafe U-turn"/>
    <x v="6"/>
    <x v="0"/>
    <x v="2"/>
  </r>
  <r>
    <s v="I1"/>
    <s v="Vehicles collide in/on roadway"/>
    <x v="0"/>
    <m/>
    <s v="Haz_03 Conflicting Movements"/>
    <s v="C019"/>
    <s v="NULL"/>
    <s v="Vehicle mechanical fault "/>
    <s v="C019 Vehicle mechanical fault "/>
    <x v="7"/>
    <s v=""/>
    <s v="H005"/>
    <s v="Unsafe entry into Intersection"/>
    <x v="4"/>
    <x v="0"/>
    <x v="2"/>
  </r>
  <r>
    <s v="I1"/>
    <s v="Vehicles collide in/on roadway"/>
    <x v="0"/>
    <m/>
    <s v="Haz_03 Conflicting Movements"/>
    <s v="C019"/>
    <s v="NULL"/>
    <s v="Vehicle mechanical fault "/>
    <s v="C019 Vehicle mechanical fault "/>
    <x v="7"/>
    <s v=""/>
    <s v="H051"/>
    <s v="Unsafe turn across carriageway "/>
    <x v="5"/>
    <x v="0"/>
    <x v="2"/>
  </r>
  <r>
    <s v="I1"/>
    <s v="Vehicles collide in/on roadway"/>
    <x v="0"/>
    <m/>
    <s v="Haz_03 Conflicting Movements"/>
    <s v="C019"/>
    <s v="NULL"/>
    <s v="Vehicle mechanical fault "/>
    <s v="C019 Vehicle mechanical fault "/>
    <x v="7"/>
    <s v=""/>
    <s v="H097"/>
    <s v="Unsafe U-turn"/>
    <x v="6"/>
    <x v="0"/>
    <x v="2"/>
  </r>
  <r>
    <s v="I1"/>
    <s v="Vehicles collide in/on roadway"/>
    <x v="0"/>
    <m/>
    <s v="Haz_03 Conflicting Movements"/>
    <s v="C020"/>
    <s v="NULL"/>
    <s v="Aggressive drivers"/>
    <s v="C020 Aggressive drivers"/>
    <x v="21"/>
    <s v=""/>
    <s v="H005"/>
    <s v="Unsafe entry into Intersection"/>
    <x v="4"/>
    <x v="0"/>
    <x v="2"/>
  </r>
  <r>
    <s v="I1"/>
    <s v="Vehicles collide in/on roadway"/>
    <x v="0"/>
    <m/>
    <s v="Haz_03 Conflicting Movements"/>
    <s v="C020"/>
    <s v="NULL"/>
    <s v="Aggressive drivers"/>
    <s v="C020 Aggressive drivers"/>
    <x v="21"/>
    <s v=""/>
    <s v="H051"/>
    <s v="Unsafe turn across carriageway "/>
    <x v="5"/>
    <x v="0"/>
    <x v="2"/>
  </r>
  <r>
    <s v="I1"/>
    <s v="Vehicles collide in/on roadway"/>
    <x v="0"/>
    <m/>
    <s v="Haz_03 Conflicting Movements"/>
    <s v="C020"/>
    <s v="NULL"/>
    <s v="Aggressive drivers"/>
    <s v="C020 Aggressive drivers"/>
    <x v="21"/>
    <s v=""/>
    <s v="H097"/>
    <s v="Unsafe U-turn"/>
    <x v="6"/>
    <x v="0"/>
    <x v="2"/>
  </r>
  <r>
    <s v="I1"/>
    <s v="Vehicles collide in/on roadway"/>
    <x v="0"/>
    <m/>
    <s v="Haz_03 Conflicting Movements"/>
    <s v="C021"/>
    <s v="NULL"/>
    <s v="Deliberate disobedience"/>
    <s v="C021 Deliberate disobedience"/>
    <x v="22"/>
    <s v=""/>
    <s v="H005"/>
    <s v="Unsafe entry into Intersection"/>
    <x v="4"/>
    <x v="0"/>
    <x v="2"/>
  </r>
  <r>
    <s v="I1"/>
    <s v="Vehicles collide in/on roadway"/>
    <x v="0"/>
    <m/>
    <s v="Haz_03 Conflicting Movements"/>
    <s v="C021"/>
    <s v="NULL"/>
    <s v="Deliberate disobedience"/>
    <s v="C021 Deliberate disobedience"/>
    <x v="22"/>
    <s v=""/>
    <s v="H051"/>
    <s v="Unsafe turn across carriageway "/>
    <x v="5"/>
    <x v="0"/>
    <x v="2"/>
  </r>
  <r>
    <s v="I1"/>
    <s v="Vehicles collide in/on roadway"/>
    <x v="0"/>
    <m/>
    <s v="Haz_03 Conflicting Movements"/>
    <s v="C021"/>
    <s v="NULL"/>
    <s v="Deliberate disobedience"/>
    <s v="C021 Deliberate disobedience"/>
    <x v="22"/>
    <s v=""/>
    <s v="H097"/>
    <s v="Unsafe U-turn"/>
    <x v="6"/>
    <x v="0"/>
    <x v="2"/>
  </r>
  <r>
    <s v="I1"/>
    <s v="Vehicles collide in/on roadway"/>
    <x v="0"/>
    <m/>
    <s v="Haz_03 Conflicting Movements"/>
    <s v="C022"/>
    <s v="NULL"/>
    <s v="Disregard for road signs e.g. due to lack of credibility"/>
    <s v="C022 Disregard for road signs e.g. due to lack of credibility"/>
    <x v="23"/>
    <s v=""/>
    <s v="H005"/>
    <s v="Unsafe entry into Intersection"/>
    <x v="4"/>
    <x v="0"/>
    <x v="2"/>
  </r>
  <r>
    <s v="I1"/>
    <s v="Vehicles collide in/on roadway"/>
    <x v="0"/>
    <m/>
    <s v="Haz_03 Conflicting Movements"/>
    <s v="C022"/>
    <s v="NULL"/>
    <s v="Disregard for road signs e.g. due to lack of credibility"/>
    <s v="C022 Disregard for road signs e.g. due to lack of credibility"/>
    <x v="23"/>
    <s v=""/>
    <s v="H051"/>
    <s v="Unsafe turn across carriageway "/>
    <x v="5"/>
    <x v="0"/>
    <x v="2"/>
  </r>
  <r>
    <s v="I1"/>
    <s v="Vehicles collide in/on roadway"/>
    <x v="0"/>
    <m/>
    <s v="Haz_03 Conflicting Movements"/>
    <s v="C022"/>
    <s v="NULL"/>
    <s v="Disregard for road signs e.g. due to lack of credibility"/>
    <s v="C022 Disregard for road signs e.g. due to lack of credibility"/>
    <x v="23"/>
    <s v=""/>
    <s v="H097"/>
    <s v="Unsafe U-turn"/>
    <x v="6"/>
    <x v="0"/>
    <x v="2"/>
  </r>
  <r>
    <s v="I1"/>
    <s v="Vehicles collide in/on roadway"/>
    <x v="0"/>
    <m/>
    <s v="Haz_03 Conflicting Movements"/>
    <s v="C023"/>
    <s v="NULL"/>
    <s v="Driver distracted (other causes)"/>
    <s v="C023 Driver distracted (other causes)"/>
    <x v="8"/>
    <s v=""/>
    <s v="H005"/>
    <s v="Unsafe entry into Intersection"/>
    <x v="4"/>
    <x v="0"/>
    <x v="2"/>
  </r>
  <r>
    <s v="I1"/>
    <s v="Vehicles collide in/on roadway"/>
    <x v="0"/>
    <m/>
    <s v="Haz_03 Conflicting Movements"/>
    <s v="C023"/>
    <s v="NULL"/>
    <s v="Driver distracted (other causes)"/>
    <s v="C023 Driver distracted (other causes)"/>
    <x v="8"/>
    <s v=""/>
    <s v="H051"/>
    <s v="Unsafe turn across carriageway "/>
    <x v="5"/>
    <x v="0"/>
    <x v="2"/>
  </r>
  <r>
    <s v="I1"/>
    <s v="Vehicles collide in/on roadway"/>
    <x v="0"/>
    <m/>
    <s v="Haz_03 Conflicting Movements"/>
    <s v="C023"/>
    <s v="NULL"/>
    <s v="Driver distracted (other causes)"/>
    <s v="C023 Driver distracted (other causes)"/>
    <x v="8"/>
    <s v=""/>
    <s v="H097"/>
    <s v="Unsafe U-turn"/>
    <x v="6"/>
    <x v="0"/>
    <x v="2"/>
  </r>
  <r>
    <s v="I1"/>
    <s v="Vehicles collide in/on roadway"/>
    <x v="0"/>
    <m/>
    <s v="Haz_03 Conflicting Movements"/>
    <s v="C024"/>
    <s v="NULL"/>
    <s v="Driver doesn't notice or misunderstands signs and signals"/>
    <s v="C024 Driver doesn't notice or misunderstands signs and signals"/>
    <x v="24"/>
    <s v=""/>
    <s v="H005"/>
    <s v="Unsafe entry into Intersection"/>
    <x v="4"/>
    <x v="0"/>
    <x v="2"/>
  </r>
  <r>
    <s v="I1"/>
    <s v="Vehicles collide in/on roadway"/>
    <x v="0"/>
    <m/>
    <s v="Haz_03 Conflicting Movements"/>
    <s v="C024"/>
    <s v="NULL"/>
    <s v="Driver doesn't notice or misunderstands signs and signals"/>
    <s v="C024 Driver doesn't notice or misunderstands signs and signals"/>
    <x v="24"/>
    <s v=""/>
    <s v="H051"/>
    <s v="Unsafe turn across carriageway "/>
    <x v="5"/>
    <x v="0"/>
    <x v="2"/>
  </r>
  <r>
    <s v="I1"/>
    <s v="Vehicles collide in/on roadway"/>
    <x v="0"/>
    <m/>
    <s v="Haz_03 Conflicting Movements"/>
    <s v="C024"/>
    <s v="NULL"/>
    <s v="Driver doesn't notice or misunderstands signs and signals"/>
    <s v="C024 Driver doesn't notice or misunderstands signs and signals"/>
    <x v="24"/>
    <s v=""/>
    <s v="H097"/>
    <s v="Unsafe U-turn"/>
    <x v="6"/>
    <x v="0"/>
    <x v="2"/>
  </r>
  <r>
    <s v="I1"/>
    <s v="Vehicles collide in/on roadway"/>
    <x v="0"/>
    <m/>
    <s v="Haz_03 Conflicting Movements"/>
    <s v="C025"/>
    <s v="NULL"/>
    <s v="Driver indecisive"/>
    <s v="C025 Driver indecisive"/>
    <x v="25"/>
    <s v=""/>
    <s v="H005"/>
    <s v="Unsafe entry into Intersection"/>
    <x v="4"/>
    <x v="0"/>
    <x v="2"/>
  </r>
  <r>
    <s v="I1"/>
    <s v="Vehicles collide in/on roadway"/>
    <x v="0"/>
    <m/>
    <s v="Haz_03 Conflicting Movements"/>
    <s v="C025"/>
    <s v="NULL"/>
    <s v="Driver indecisive"/>
    <s v="C025 Driver indecisive"/>
    <x v="25"/>
    <s v=""/>
    <s v="H051"/>
    <s v="Unsafe turn across carriageway "/>
    <x v="5"/>
    <x v="0"/>
    <x v="2"/>
  </r>
  <r>
    <s v="I1"/>
    <s v="Vehicles collide in/on roadway"/>
    <x v="0"/>
    <m/>
    <s v="Haz_03 Conflicting Movements"/>
    <s v="C025"/>
    <s v="NULL"/>
    <s v="Driver indecisive"/>
    <s v="C025 Driver indecisive"/>
    <x v="25"/>
    <s v=""/>
    <s v="H097"/>
    <s v="Unsafe U-turn"/>
    <x v="6"/>
    <x v="0"/>
    <x v="2"/>
  </r>
  <r>
    <s v="I1"/>
    <s v="Vehicles collide in/on roadway"/>
    <x v="0"/>
    <m/>
    <s v="Haz_03 Conflicting Movements"/>
    <s v="C026"/>
    <s v="NULL"/>
    <s v="Poor visibility"/>
    <s v="C026 Poor visibility"/>
    <x v="26"/>
    <s v=""/>
    <s v="H005"/>
    <s v="Unsafe entry into Intersection"/>
    <x v="4"/>
    <x v="0"/>
    <x v="2"/>
  </r>
  <r>
    <s v="I1"/>
    <s v="Vehicles collide in/on roadway"/>
    <x v="0"/>
    <m/>
    <s v="Haz_03 Conflicting Movements"/>
    <s v="C026"/>
    <s v="NULL"/>
    <s v="Poor visibility"/>
    <s v="C026 Poor visibility"/>
    <x v="26"/>
    <s v=""/>
    <s v="H051"/>
    <s v="Unsafe turn across carriageway "/>
    <x v="5"/>
    <x v="0"/>
    <x v="2"/>
  </r>
  <r>
    <s v="I1"/>
    <s v="Vehicles collide in/on roadway"/>
    <x v="0"/>
    <m/>
    <s v="Haz_03 Conflicting Movements"/>
    <s v="C026"/>
    <s v="NULL"/>
    <s v="Poor visibility"/>
    <s v="C026 Poor visibility"/>
    <x v="26"/>
    <s v=""/>
    <s v="H097"/>
    <s v="Unsafe U-turn"/>
    <x v="6"/>
    <x v="0"/>
    <x v="2"/>
  </r>
  <r>
    <s v="I1"/>
    <s v="Vehicles collide in/on roadway"/>
    <x v="0"/>
    <m/>
    <s v="Haz_03 Conflicting Movements"/>
    <s v="C027"/>
    <s v="NULL"/>
    <s v="Failure to indicate correctly "/>
    <s v="C027 Failure to indicate correctly "/>
    <x v="27"/>
    <s v=""/>
    <s v="H005"/>
    <s v="Unsafe entry into Intersection"/>
    <x v="4"/>
    <x v="0"/>
    <x v="2"/>
  </r>
  <r>
    <s v="I1"/>
    <s v="Vehicles collide in/on roadway"/>
    <x v="0"/>
    <m/>
    <s v="Haz_03 Conflicting Movements"/>
    <s v="C027"/>
    <s v="NULL"/>
    <s v="Failure to indicate correctly "/>
    <s v="C027 Failure to indicate correctly "/>
    <x v="27"/>
    <s v=""/>
    <s v="H051"/>
    <s v="Unsafe turn across carriageway "/>
    <x v="5"/>
    <x v="0"/>
    <x v="2"/>
  </r>
  <r>
    <s v="I1"/>
    <s v="Vehicles collide in/on roadway"/>
    <x v="0"/>
    <m/>
    <s v="Haz_03 Conflicting Movements"/>
    <s v="C027"/>
    <s v="NULL"/>
    <s v="Failure to indicate correctly "/>
    <s v="C027 Failure to indicate correctly "/>
    <x v="27"/>
    <s v=""/>
    <s v="H097"/>
    <s v="Unsafe U-turn"/>
    <x v="6"/>
    <x v="0"/>
    <x v="2"/>
  </r>
  <r>
    <s v="I1"/>
    <s v="Vehicles collide in/on roadway"/>
    <x v="0"/>
    <m/>
    <s v="Haz_03 Conflicting Movements"/>
    <s v="C028"/>
    <s v="NULL"/>
    <s v="Driver miscommunicates their next movement to other drivers"/>
    <s v="C028 Driver miscommunicates their next movement to other drivers"/>
    <x v="28"/>
    <s v=""/>
    <s v="H005"/>
    <s v="Unsafe entry into Intersection"/>
    <x v="4"/>
    <x v="0"/>
    <x v="2"/>
  </r>
  <r>
    <s v="I1"/>
    <s v="Vehicles collide in/on roadway"/>
    <x v="0"/>
    <m/>
    <s v="Haz_03 Conflicting Movements"/>
    <s v="C028"/>
    <s v="NULL"/>
    <s v="Driver miscommunicates their next movement to other drivers"/>
    <s v="C028 Driver miscommunicates their next movement to other drivers"/>
    <x v="28"/>
    <s v=""/>
    <s v="H051"/>
    <s v="Unsafe turn across carriageway "/>
    <x v="5"/>
    <x v="0"/>
    <x v="2"/>
  </r>
  <r>
    <s v="I1"/>
    <s v="Vehicles collide in/on roadway"/>
    <x v="0"/>
    <m/>
    <s v="Haz_03 Conflicting Movements"/>
    <s v="C028"/>
    <s v="NULL"/>
    <s v="Driver miscommunicates their next movement to other drivers"/>
    <s v="C028 Driver miscommunicates their next movement to other drivers"/>
    <x v="28"/>
    <s v=""/>
    <s v="H097"/>
    <s v="Unsafe U-turn"/>
    <x v="6"/>
    <x v="0"/>
    <x v="2"/>
  </r>
  <r>
    <s v="I1"/>
    <s v="Vehicles collide in/on roadway"/>
    <x v="0"/>
    <m/>
    <s v="Haz_03 Conflicting Movements"/>
    <s v="C029"/>
    <s v="NULL"/>
    <s v="Drivers confused by unclear signs, signals or road markings"/>
    <s v="C029 Drivers confused by unclear signs, signals or road markings"/>
    <x v="29"/>
    <s v=""/>
    <s v="H005"/>
    <s v="Unsafe entry into Intersection"/>
    <x v="4"/>
    <x v="0"/>
    <x v="2"/>
  </r>
  <r>
    <s v="I1"/>
    <s v="Vehicles collide in/on roadway"/>
    <x v="0"/>
    <m/>
    <s v="Haz_03 Conflicting Movements"/>
    <s v="C030"/>
    <s v="NULL"/>
    <s v="Cannot see far enough (when environmental visibility is good)"/>
    <s v="C030 Cannot see far enough (when environmental visibility is good)"/>
    <x v="30"/>
    <s v=""/>
    <s v="H005"/>
    <s v="Unsafe entry into Intersection"/>
    <x v="4"/>
    <x v="0"/>
    <x v="2"/>
  </r>
  <r>
    <s v="I1"/>
    <s v="Vehicles collide in/on roadway"/>
    <x v="0"/>
    <m/>
    <s v="Haz_03 Conflicting Movements"/>
    <s v="C030"/>
    <s v="NULL"/>
    <s v="Cannot see far enough (when environmental visibility is good)"/>
    <s v="C030 Cannot see far enough (when environmental visibility is good)"/>
    <x v="30"/>
    <s v=""/>
    <s v="H051"/>
    <s v="Unsafe turn across carriageway "/>
    <x v="5"/>
    <x v="0"/>
    <x v="2"/>
  </r>
  <r>
    <s v="I1"/>
    <s v="Vehicles collide in/on roadway"/>
    <x v="0"/>
    <m/>
    <s v="Haz_03 Conflicting Movements"/>
    <s v="C030"/>
    <s v="NULL"/>
    <s v="Cannot see far enough (when environmental visibility is good)"/>
    <s v="C030 Cannot see far enough (when environmental visibility is good)"/>
    <x v="30"/>
    <s v=""/>
    <s v="H097"/>
    <s v="Unsafe U-turn"/>
    <x v="6"/>
    <x v="0"/>
    <x v="2"/>
  </r>
  <r>
    <s v="I1"/>
    <s v="Vehicles collide in/on roadway"/>
    <x v="0"/>
    <m/>
    <s v="Haz_03 Conflicting Movements"/>
    <s v="C031"/>
    <s v="NULL"/>
    <s v="Traffic has insufficient gaps"/>
    <s v="C031 Traffic has insufficient gaps"/>
    <x v="31"/>
    <s v=""/>
    <s v="H005"/>
    <s v="Unsafe entry into Intersection"/>
    <x v="4"/>
    <x v="0"/>
    <x v="2"/>
  </r>
  <r>
    <s v="I1"/>
    <s v="Vehicles collide in/on roadway"/>
    <x v="0"/>
    <m/>
    <s v="Haz_03 Conflicting Movements"/>
    <s v="C031"/>
    <s v="NULL"/>
    <s v="Traffic has insufficient gaps"/>
    <s v="C031 Traffic has insufficient gaps"/>
    <x v="31"/>
    <s v=""/>
    <s v="H051"/>
    <s v="Unsafe turn across carriageway "/>
    <x v="5"/>
    <x v="0"/>
    <x v="2"/>
  </r>
  <r>
    <s v="I1"/>
    <s v="Vehicles collide in/on roadway"/>
    <x v="0"/>
    <m/>
    <s v="Haz_03 Conflicting Movements"/>
    <s v="C031"/>
    <s v="NULL"/>
    <s v="Traffic has insufficient gaps"/>
    <s v="C031 Traffic has insufficient gaps"/>
    <x v="31"/>
    <s v=""/>
    <s v="H097"/>
    <s v="Unsafe U-turn"/>
    <x v="6"/>
    <x v="0"/>
    <x v="2"/>
  </r>
  <r>
    <s v="I1"/>
    <s v="Vehicles collide in/on roadway"/>
    <x v="0"/>
    <m/>
    <s v="Haz_03 Conflicting Movements"/>
    <s v="C032"/>
    <s v="NULL"/>
    <s v="Driver attempts to overtake while vehicle is turning"/>
    <s v="C032 Driver attempts to overtake while vehicle is turning"/>
    <x v="32"/>
    <s v=""/>
    <s v="H006"/>
    <s v="Unsafe traverse of Intersection"/>
    <x v="7"/>
    <x v="0"/>
    <x v="2"/>
  </r>
  <r>
    <s v="I1"/>
    <s v="Vehicles collide in/on roadway"/>
    <x v="0"/>
    <m/>
    <s v="Haz_03 Conflicting Movements"/>
    <s v="C032"/>
    <s v="NULL"/>
    <s v="Driver attempts to overtake while vehicle is turning"/>
    <s v="C032 Driver attempts to overtake while vehicle is turning"/>
    <x v="32"/>
    <s v=""/>
    <s v="H051"/>
    <s v="Unsafe turn across carriageway "/>
    <x v="5"/>
    <x v="0"/>
    <x v="2"/>
  </r>
  <r>
    <s v="I1"/>
    <s v="Vehicles collide in/on roadway"/>
    <x v="0"/>
    <m/>
    <s v="Haz_03 Conflicting Movements"/>
    <s v="C033"/>
    <s v="NULL"/>
    <s v="Driver misjudges the envelope required by a turning vehicle"/>
    <s v="C033 Driver misjudges the envelope required by a turning vehicle"/>
    <x v="33"/>
    <s v=""/>
    <s v="H006"/>
    <s v="Unsafe traverse of Intersection"/>
    <x v="7"/>
    <x v="0"/>
    <x v="2"/>
  </r>
  <r>
    <s v="I1"/>
    <s v="Vehicles collide in/on roadway"/>
    <x v="0"/>
    <m/>
    <s v="Haz_03 Conflicting Movements"/>
    <s v="C034"/>
    <s v="NULL"/>
    <s v="Driver misjudgement on exit from conflict zone"/>
    <s v="C034 Driver misjudgement on exit from conflict zone"/>
    <x v="34"/>
    <s v=""/>
    <s v="H006"/>
    <s v="Unsafe traverse of Intersection"/>
    <x v="7"/>
    <x v="0"/>
    <x v="2"/>
  </r>
  <r>
    <s v="I1"/>
    <s v="Vehicles collide in/on roadway"/>
    <x v="0"/>
    <m/>
    <s v="Haz_04 Parking and Manoeuvring"/>
    <s v="C012"/>
    <s v="NULL"/>
    <s v="Hurried drivers"/>
    <s v="C012 Hurried drivers"/>
    <x v="35"/>
    <s v=""/>
    <s v="H009"/>
    <s v="Driver exits driveway, loading bay or footway unsafely"/>
    <x v="8"/>
    <x v="0"/>
    <x v="3"/>
  </r>
  <r>
    <s v="I1"/>
    <s v="Vehicles collide in/on roadway"/>
    <x v="0"/>
    <m/>
    <s v="Haz_04 Parking and Manoeuvring"/>
    <s v="C012"/>
    <s v="NULL"/>
    <s v="Hurried drivers"/>
    <s v="C012 Hurried drivers"/>
    <x v="35"/>
    <s v=""/>
    <s v="H011"/>
    <s v="Driver exits on-street parking unsafely"/>
    <x v="9"/>
    <x v="0"/>
    <x v="3"/>
  </r>
  <r>
    <s v="I1"/>
    <s v="Vehicles collide in/on roadway"/>
    <x v="0"/>
    <m/>
    <s v="Haz_04 Parking and Manoeuvring"/>
    <s v="C013"/>
    <s v="NULL"/>
    <s v="Influence of drugs and alcohol"/>
    <s v="C013 Influence of drugs and alcohol"/>
    <x v="4"/>
    <s v=""/>
    <s v="H009"/>
    <s v="Driver exits driveway, loading bay or footway unsafely"/>
    <x v="8"/>
    <x v="0"/>
    <x v="3"/>
  </r>
  <r>
    <s v="I1"/>
    <s v="Vehicles collide in/on roadway"/>
    <x v="0"/>
    <m/>
    <s v="Haz_04 Parking and Manoeuvring"/>
    <s v="C013"/>
    <s v="NULL"/>
    <s v="Influence of drugs and alcohol"/>
    <s v="C013 Influence of drugs and alcohol"/>
    <x v="4"/>
    <s v=""/>
    <s v="H011"/>
    <s v="Driver exits on-street parking unsafely"/>
    <x v="9"/>
    <x v="0"/>
    <x v="3"/>
  </r>
  <r>
    <s v="I1"/>
    <s v="Vehicles collide in/on roadway"/>
    <x v="0"/>
    <m/>
    <s v="Haz_04 Parking and Manoeuvring"/>
    <s v="C023"/>
    <s v="NULL"/>
    <s v="Driver distracted (other causes)"/>
    <s v="C023 Driver distracted (other causes)"/>
    <x v="8"/>
    <s v=""/>
    <s v="H008"/>
    <s v="Driver enters driveway, loading bay, or footway unsafely"/>
    <x v="10"/>
    <x v="0"/>
    <x v="3"/>
  </r>
  <r>
    <s v="I1"/>
    <s v="Vehicles collide in/on roadway"/>
    <x v="0"/>
    <m/>
    <s v="Haz_04 Parking and Manoeuvring"/>
    <s v="C023"/>
    <s v="NULL"/>
    <s v="Driver distracted (other causes)"/>
    <s v="C023 Driver distracted (other causes)"/>
    <x v="8"/>
    <s v=""/>
    <s v="H009"/>
    <s v="Driver exits driveway, loading bay or footway unsafely"/>
    <x v="8"/>
    <x v="0"/>
    <x v="3"/>
  </r>
  <r>
    <s v="I1"/>
    <s v="Vehicles collide in/on roadway"/>
    <x v="0"/>
    <m/>
    <s v="Haz_04 Parking and Manoeuvring"/>
    <s v="C023"/>
    <s v="NULL"/>
    <s v="Driver distracted (other causes)"/>
    <s v="C023 Driver distracted (other causes)"/>
    <x v="8"/>
    <s v=""/>
    <s v="H010"/>
    <s v="Driver misjudgement during on-street parking"/>
    <x v="11"/>
    <x v="0"/>
    <x v="3"/>
  </r>
  <r>
    <s v="I1"/>
    <s v="Vehicles collide in/on roadway"/>
    <x v="0"/>
    <m/>
    <s v="Haz_04 Parking and Manoeuvring"/>
    <s v="C023"/>
    <s v="NULL"/>
    <s v="Driver distracted (other causes)"/>
    <s v="C023 Driver distracted (other causes)"/>
    <x v="8"/>
    <s v=""/>
    <s v="H011"/>
    <s v="Driver exits on-street parking unsafely"/>
    <x v="9"/>
    <x v="0"/>
    <x v="3"/>
  </r>
  <r>
    <s v="I1"/>
    <s v="Vehicles collide in/on roadway"/>
    <x v="0"/>
    <m/>
    <s v="Haz_04 Parking and Manoeuvring"/>
    <s v="C030"/>
    <s v="NULL"/>
    <s v="Cannot see far enough (when environmental visibility is good)"/>
    <s v="C030 Cannot see far enough (when environmental visibility is good)"/>
    <x v="30"/>
    <s v=""/>
    <s v="H009"/>
    <s v="Driver exits driveway, loading bay or footway unsafely"/>
    <x v="8"/>
    <x v="0"/>
    <x v="3"/>
  </r>
  <r>
    <s v="I1"/>
    <s v="Vehicles collide in/on roadway"/>
    <x v="0"/>
    <m/>
    <s v="Haz_04 Parking and Manoeuvring"/>
    <s v="C030"/>
    <s v="NULL"/>
    <s v="Cannot see far enough (when environmental visibility is good)"/>
    <s v="C030 Cannot see far enough (when environmental visibility is good)"/>
    <x v="30"/>
    <s v=""/>
    <s v="H011"/>
    <s v="Driver exits on-street parking unsafely"/>
    <x v="9"/>
    <x v="0"/>
    <x v="3"/>
  </r>
  <r>
    <s v="I1"/>
    <s v="Vehicles collide in/on roadway"/>
    <x v="0"/>
    <m/>
    <s v="Haz_04 Parking and Manoeuvring"/>
    <s v="C031"/>
    <s v="NULL"/>
    <s v="Traffic has insufficient gaps"/>
    <s v="C031 Traffic has insufficient gaps"/>
    <x v="31"/>
    <s v=""/>
    <s v="H009"/>
    <s v="Driver exits driveway, loading bay or footway unsafely"/>
    <x v="8"/>
    <x v="0"/>
    <x v="3"/>
  </r>
  <r>
    <s v="I1"/>
    <s v="Vehicles collide in/on roadway"/>
    <x v="0"/>
    <m/>
    <s v="Haz_04 Parking and Manoeuvring"/>
    <s v="C031"/>
    <s v="NULL"/>
    <s v="Traffic has insufficient gaps"/>
    <s v="C031 Traffic has insufficient gaps"/>
    <x v="31"/>
    <s v=""/>
    <s v="H011"/>
    <s v="Driver exits on-street parking unsafely"/>
    <x v="9"/>
    <x v="0"/>
    <x v="3"/>
  </r>
  <r>
    <s v="I1"/>
    <s v="Vehicles collide in/on roadway"/>
    <x v="0"/>
    <m/>
    <s v="Haz_04 Parking and Manoeuvring"/>
    <s v="C059"/>
    <s v="NULL"/>
    <s v="Driver misjudgement"/>
    <s v="C059 Driver misjudgement"/>
    <x v="36"/>
    <s v=""/>
    <s v="H008"/>
    <s v="Driver enters driveway, loading bay, or footway unsafely"/>
    <x v="10"/>
    <x v="0"/>
    <x v="3"/>
  </r>
  <r>
    <s v="I1"/>
    <s v="Vehicles collide in/on roadway"/>
    <x v="0"/>
    <m/>
    <s v="Haz_04 Parking and Manoeuvring"/>
    <s v="C059"/>
    <s v="NULL"/>
    <s v="Driver misjudgement"/>
    <s v="C059 Driver misjudgement"/>
    <x v="36"/>
    <s v=""/>
    <s v="H009"/>
    <s v="Driver exits driveway, loading bay or footway unsafely"/>
    <x v="8"/>
    <x v="0"/>
    <x v="3"/>
  </r>
  <r>
    <s v="I1"/>
    <s v="Vehicles collide in/on roadway"/>
    <x v="0"/>
    <m/>
    <s v="Haz_04 Parking and Manoeuvring"/>
    <s v="C059"/>
    <s v="NULL"/>
    <s v="Driver misjudgement"/>
    <s v="C059 Driver misjudgement"/>
    <x v="36"/>
    <s v=""/>
    <s v="H010"/>
    <s v="Driver misjudgement during on-street parking"/>
    <x v="11"/>
    <x v="0"/>
    <x v="3"/>
  </r>
  <r>
    <s v="I1"/>
    <s v="Vehicles collide in/on roadway"/>
    <x v="0"/>
    <m/>
    <s v="Haz_04 Parking and Manoeuvring"/>
    <s v="C059"/>
    <s v="NULL"/>
    <s v="Driver misjudgement"/>
    <s v="C059 Driver misjudgement"/>
    <x v="36"/>
    <s v=""/>
    <s v="H011"/>
    <s v="Driver exits on-street parking unsafely"/>
    <x v="9"/>
    <x v="0"/>
    <x v="3"/>
  </r>
  <r>
    <s v="I1"/>
    <s v="Vehicles collide in/on roadway"/>
    <x v="0"/>
    <m/>
    <s v="Haz_04 Parking and Manoeuvring"/>
    <s v="C060"/>
    <s v="NULL"/>
    <s v="Badly parked vehicle"/>
    <s v="C060 Badly parked vehicle"/>
    <x v="37"/>
    <s v=""/>
    <s v="H008"/>
    <s v="Driver enters driveway, loading bay, or footway unsafely"/>
    <x v="10"/>
    <x v="0"/>
    <x v="3"/>
  </r>
  <r>
    <s v="I1"/>
    <s v="Vehicles collide in/on roadway"/>
    <x v="0"/>
    <m/>
    <s v="Haz_04 Parking and Manoeuvring"/>
    <s v="C060"/>
    <s v="NULL"/>
    <s v="Badly parked vehicle"/>
    <s v="C060 Badly parked vehicle"/>
    <x v="37"/>
    <s v=""/>
    <s v="H009"/>
    <s v="Driver exits driveway, loading bay or footway unsafely"/>
    <x v="8"/>
    <x v="0"/>
    <x v="3"/>
  </r>
  <r>
    <s v="I1"/>
    <s v="Vehicles collide in/on roadway"/>
    <x v="0"/>
    <m/>
    <s v="Haz_04 Parking and Manoeuvring"/>
    <s v="C060"/>
    <s v="NULL"/>
    <s v="Badly parked vehicle"/>
    <s v="C060 Badly parked vehicle"/>
    <x v="37"/>
    <s v=""/>
    <s v="H010"/>
    <s v="Driver misjudgement during on-street parking"/>
    <x v="11"/>
    <x v="0"/>
    <x v="3"/>
  </r>
  <r>
    <s v="I1"/>
    <s v="Vehicles collide in/on roadway"/>
    <x v="0"/>
    <m/>
    <s v="Haz_04 Parking and Manoeuvring"/>
    <s v="C060"/>
    <s v="NULL"/>
    <s v="Badly parked vehicle"/>
    <s v="C060 Badly parked vehicle"/>
    <x v="37"/>
    <s v=""/>
    <s v="H011"/>
    <s v="Driver exits on-street parking unsafely"/>
    <x v="9"/>
    <x v="0"/>
    <x v="3"/>
  </r>
  <r>
    <s v="I3"/>
    <s v="Vehicle collides with infrastructure whist using roadway"/>
    <x v="2"/>
    <m/>
    <s v="Haz_04 Parking and Manoeuvring"/>
    <s v="C152"/>
    <s v="NULL"/>
    <s v="Infrastructure not visible enough"/>
    <s v="C152 Infrastructure not visible enough"/>
    <x v="38"/>
    <s v=""/>
    <s v="H008"/>
    <s v="Driver enters driveway, loading bay, or footway unsafely"/>
    <x v="10"/>
    <x v="0"/>
    <x v="3"/>
  </r>
  <r>
    <s v="I3"/>
    <s v="Vehicle collides with infrastructure whist using roadway"/>
    <x v="2"/>
    <m/>
    <s v="Haz_04 Parking and Manoeuvring"/>
    <s v="C152"/>
    <s v="NULL"/>
    <s v="Infrastructure not visible enough"/>
    <s v="C152 Infrastructure not visible enough"/>
    <x v="38"/>
    <s v=""/>
    <s v="H010"/>
    <s v="Driver misjudgement during on-street parking"/>
    <x v="11"/>
    <x v="0"/>
    <x v="3"/>
  </r>
  <r>
    <s v="I3"/>
    <s v="Vehicle collides with infrastructure whist using roadway"/>
    <x v="2"/>
    <m/>
    <s v="Haz_04 Parking and Manoeuvring"/>
    <s v="C169"/>
    <s v="NULL"/>
    <s v="Infrastructure too close"/>
    <s v="C169 Infrastructure too close"/>
    <x v="39"/>
    <s v=""/>
    <s v="H008"/>
    <s v="Driver enters driveway, loading bay, or footway unsafely"/>
    <x v="10"/>
    <x v="0"/>
    <x v="3"/>
  </r>
  <r>
    <s v="I3"/>
    <s v="Vehicle collides with infrastructure whist using roadway"/>
    <x v="2"/>
    <m/>
    <s v="Haz_04 Parking and Manoeuvring"/>
    <s v="C169"/>
    <s v="NULL"/>
    <s v="Infrastructure too close"/>
    <s v="C169 Infrastructure too close"/>
    <x v="39"/>
    <s v=""/>
    <s v="H010"/>
    <s v="Driver misjudgement during on-street parking"/>
    <x v="11"/>
    <x v="0"/>
    <x v="3"/>
  </r>
  <r>
    <s v="I1"/>
    <s v="Vehicles collide in/on roadway"/>
    <x v="0"/>
    <m/>
    <s v="Haz_05 Driving in a direction contary to normal traffic flow"/>
    <s v="C011"/>
    <s v="C010"/>
    <s v="Pressure to keep on timetable (sub-cause)"/>
    <s v="C011 Pressure to keep on timetable (sub-cause)"/>
    <x v="2"/>
    <s v="C011 Pressure to keep on timetable (sub-cause)"/>
    <s v="H004"/>
    <s v="Unsafe Overtaking (into opposite carriageway)"/>
    <x v="12"/>
    <x v="0"/>
    <x v="4"/>
  </r>
  <r>
    <s v="I1"/>
    <s v="Vehicles collide in/on roadway"/>
    <x v="0"/>
    <m/>
    <s v="Haz_05 Driving in a direction contary to normal traffic flow"/>
    <s v="C012"/>
    <s v="C010"/>
    <s v="Hurried drivers (sub-cause)"/>
    <s v="C012 Hurried drivers (sub-cause)"/>
    <x v="2"/>
    <s v="C012 Hurried drivers (sub-cause)"/>
    <s v="H004"/>
    <s v="Unsafe Overtaking (into opposite carriageway)"/>
    <x v="12"/>
    <x v="0"/>
    <x v="4"/>
  </r>
  <r>
    <s v="I1"/>
    <s v="Vehicles collide in/on roadway"/>
    <x v="0"/>
    <m/>
    <s v="Haz_05 Driving in a direction contary to normal traffic flow"/>
    <s v="C013"/>
    <s v="NULL"/>
    <s v="Influence of drugs and alcohol"/>
    <s v="C013 Influence of drugs and alcohol"/>
    <x v="4"/>
    <s v=""/>
    <s v="H004"/>
    <s v="Unsafe Overtaking (into opposite carriageway)"/>
    <x v="12"/>
    <x v="0"/>
    <x v="4"/>
  </r>
  <r>
    <s v="I1"/>
    <s v="Vehicles collide in/on roadway"/>
    <x v="0"/>
    <m/>
    <s v="Haz_05 Driving in a direction contary to normal traffic flow"/>
    <s v="C015"/>
    <s v="NULL"/>
    <s v="Slippery roadway surface"/>
    <s v="C015 Slippery roadway surface"/>
    <x v="5"/>
    <s v=""/>
    <s v="H004"/>
    <s v="Unsafe Overtaking (into opposite carriageway)"/>
    <x v="12"/>
    <x v="0"/>
    <x v="4"/>
  </r>
  <r>
    <s v="I1"/>
    <s v="Vehicles collide in/on roadway"/>
    <x v="0"/>
    <m/>
    <s v="Haz_05 Driving in a direction contary to normal traffic flow"/>
    <s v="C016"/>
    <s v="NULL"/>
    <s v="Ambulance on a patient transfer"/>
    <s v="C016 Ambulance on a patient transfer"/>
    <x v="19"/>
    <s v=""/>
    <s v="H004"/>
    <s v="Unsafe Overtaking (into opposite carriageway)"/>
    <x v="12"/>
    <x v="0"/>
    <x v="4"/>
  </r>
  <r>
    <s v="I1"/>
    <s v="Vehicles collide in/on roadway"/>
    <x v="0"/>
    <m/>
    <s v="Haz_05 Driving in a direction contary to normal traffic flow"/>
    <s v="C017"/>
    <s v="NULL"/>
    <s v="Tries to gain some advantage"/>
    <s v="C017 Tries to gain some advantage"/>
    <x v="20"/>
    <s v=""/>
    <s v="H004"/>
    <s v="Unsafe Overtaking (into opposite carriageway)"/>
    <x v="12"/>
    <x v="0"/>
    <x v="4"/>
  </r>
  <r>
    <s v="I1"/>
    <s v="Vehicles collide in/on roadway"/>
    <x v="0"/>
    <m/>
    <s v="Haz_05 Driving in a direction contary to normal traffic flow"/>
    <s v="C018"/>
    <s v="NULL"/>
    <s v="Use of mobile phone while driving"/>
    <s v="C018 Use of mobile phone while driving"/>
    <x v="6"/>
    <s v=""/>
    <s v="H004"/>
    <s v="Unsafe Overtaking (into opposite carriageway)"/>
    <x v="12"/>
    <x v="0"/>
    <x v="4"/>
  </r>
  <r>
    <s v="I1"/>
    <s v="Vehicles collide in/on roadway"/>
    <x v="0"/>
    <m/>
    <s v="Haz_05 Driving in a direction contary to normal traffic flow"/>
    <s v="C019"/>
    <s v="NULL"/>
    <s v="Vehicle mechanical fault "/>
    <s v="C019 Vehicle mechanical fault "/>
    <x v="7"/>
    <s v=""/>
    <s v="H004"/>
    <s v="Unsafe Overtaking (into opposite carriageway)"/>
    <x v="12"/>
    <x v="0"/>
    <x v="4"/>
  </r>
  <r>
    <s v="I1"/>
    <s v="Vehicles collide in/on roadway"/>
    <x v="0"/>
    <m/>
    <s v="Haz_05 Driving in a direction contary to normal traffic flow"/>
    <s v="C020"/>
    <s v="NULL"/>
    <s v="Aggressive drivers"/>
    <s v="C020 Aggressive drivers"/>
    <x v="21"/>
    <s v=""/>
    <s v="H004"/>
    <s v="Unsafe Overtaking (into opposite carriageway)"/>
    <x v="12"/>
    <x v="0"/>
    <x v="4"/>
  </r>
  <r>
    <s v="I1"/>
    <s v="Vehicles collide in/on roadway"/>
    <x v="0"/>
    <m/>
    <s v="Haz_05 Driving in a direction contary to normal traffic flow"/>
    <s v="C021"/>
    <s v="NULL"/>
    <s v="Deliberate disobedience"/>
    <s v="C021 Deliberate disobedience"/>
    <x v="22"/>
    <s v=""/>
    <s v="H004"/>
    <s v="Unsafe Overtaking (into opposite carriageway)"/>
    <x v="12"/>
    <x v="0"/>
    <x v="4"/>
  </r>
  <r>
    <s v="I1"/>
    <s v="Vehicles collide in/on roadway"/>
    <x v="0"/>
    <m/>
    <s v="Haz_05 Driving in a direction contary to normal traffic flow"/>
    <s v="C022"/>
    <s v="NULL"/>
    <s v="Disregard for road signs e.g. due to lack of credibility"/>
    <s v="C022 Disregard for road signs e.g. due to lack of credibility"/>
    <x v="23"/>
    <s v=""/>
    <s v="H004"/>
    <s v="Unsafe Overtaking (into opposite carriageway)"/>
    <x v="12"/>
    <x v="0"/>
    <x v="4"/>
  </r>
  <r>
    <s v="I1"/>
    <s v="Vehicles collide in/on roadway"/>
    <x v="0"/>
    <m/>
    <s v="Haz_05 Driving in a direction contary to normal traffic flow"/>
    <s v="C023"/>
    <s v="NULL"/>
    <s v="Driver distracted (other causes)"/>
    <s v="C023 Driver distracted (other causes)"/>
    <x v="8"/>
    <s v=""/>
    <s v="H004"/>
    <s v="Unsafe Overtaking (into opposite carriageway)"/>
    <x v="12"/>
    <x v="0"/>
    <x v="4"/>
  </r>
  <r>
    <s v="I1"/>
    <s v="Vehicles collide in/on roadway"/>
    <x v="0"/>
    <m/>
    <s v="Haz_05 Driving in a direction contary to normal traffic flow"/>
    <s v="C024"/>
    <s v="NULL"/>
    <s v="Driver doesn't notice or misunderstands signs and signals"/>
    <s v="C024 Driver doesn't notice or misunderstands signs and signals"/>
    <x v="24"/>
    <s v=""/>
    <s v="H004"/>
    <s v="Unsafe Overtaking (into opposite carriageway)"/>
    <x v="12"/>
    <x v="0"/>
    <x v="4"/>
  </r>
  <r>
    <s v="I1"/>
    <s v="Vehicles collide in/on roadway"/>
    <x v="0"/>
    <m/>
    <s v="Haz_05 Driving in a direction contary to normal traffic flow"/>
    <s v="C025"/>
    <s v="NULL"/>
    <s v="Driver indecisive"/>
    <s v="C025 Driver indecisive"/>
    <x v="25"/>
    <s v=""/>
    <s v="H004"/>
    <s v="Unsafe Overtaking (into opposite carriageway)"/>
    <x v="12"/>
    <x v="0"/>
    <x v="4"/>
  </r>
  <r>
    <s v="I1"/>
    <s v="Vehicles collide in/on roadway"/>
    <x v="0"/>
    <m/>
    <s v="Haz_05 Driving in a direction contary to normal traffic flow"/>
    <s v="C026"/>
    <s v="NULL"/>
    <s v="Poor visibility"/>
    <s v="C026 Poor visibility"/>
    <x v="26"/>
    <s v=""/>
    <s v="H004"/>
    <s v="Unsafe Overtaking (into opposite carriageway)"/>
    <x v="12"/>
    <x v="0"/>
    <x v="4"/>
  </r>
  <r>
    <s v="I1"/>
    <s v="Vehicles collide in/on roadway"/>
    <x v="0"/>
    <m/>
    <s v="Haz_05 Driving in a direction contary to normal traffic flow"/>
    <s v="C027"/>
    <s v="NULL"/>
    <s v="Failure to indicate correctly "/>
    <s v="C027 Failure to indicate correctly "/>
    <x v="27"/>
    <s v=""/>
    <s v="H004"/>
    <s v="Unsafe Overtaking (into opposite carriageway)"/>
    <x v="12"/>
    <x v="0"/>
    <x v="4"/>
  </r>
  <r>
    <s v="I1"/>
    <s v="Vehicles collide in/on roadway"/>
    <x v="0"/>
    <m/>
    <s v="Haz_05 Driving in a direction contary to normal traffic flow"/>
    <s v="C028"/>
    <s v="NULL"/>
    <s v="Driver miscommunicates their next movement to other drivers"/>
    <s v="C028 Driver miscommunicates their next movement to other drivers"/>
    <x v="28"/>
    <s v=""/>
    <s v="H004"/>
    <s v="Unsafe Overtaking (into opposite carriageway)"/>
    <x v="12"/>
    <x v="0"/>
    <x v="4"/>
  </r>
  <r>
    <s v="I1"/>
    <s v="Vehicles collide in/on roadway"/>
    <x v="0"/>
    <m/>
    <s v="Haz_05 Driving in a direction contary to normal traffic flow"/>
    <s v="C030"/>
    <s v="NULL"/>
    <s v="Cannot see far enough (when environmental visibility is good)"/>
    <s v="C030 Cannot see far enough (when environmental visibility is good)"/>
    <x v="30"/>
    <s v=""/>
    <s v="H004"/>
    <s v="Unsafe Overtaking (into opposite carriageway)"/>
    <x v="12"/>
    <x v="0"/>
    <x v="4"/>
  </r>
  <r>
    <s v="I1"/>
    <s v="Vehicles collide in/on roadway"/>
    <x v="0"/>
    <m/>
    <s v="Haz_05 Driving in a direction contary to normal traffic flow"/>
    <s v="C031"/>
    <s v="NULL"/>
    <s v="Traffic has insufficient gaps"/>
    <s v="C031 Traffic has insufficient gaps"/>
    <x v="31"/>
    <s v=""/>
    <s v="H004"/>
    <s v="Unsafe Overtaking (into opposite carriageway)"/>
    <x v="12"/>
    <x v="0"/>
    <x v="4"/>
  </r>
  <r>
    <s v="I1"/>
    <s v="Vehicles collide in/on roadway"/>
    <x v="0"/>
    <m/>
    <s v="Haz_05 Driving in a direction contary to normal traffic flow"/>
    <s v="C032"/>
    <s v="NULL"/>
    <s v="Driver attempts to overtake while vehicle is turning"/>
    <s v="C032 Driver attempts to overtake while vehicle is turning"/>
    <x v="32"/>
    <s v=""/>
    <s v="H004"/>
    <s v="Unsafe Overtaking (into opposite carriageway)"/>
    <x v="12"/>
    <x v="0"/>
    <x v="4"/>
  </r>
  <r>
    <s v="I1"/>
    <s v="Vehicles collide in/on roadway"/>
    <x v="0"/>
    <m/>
    <s v="Haz_05 Driving in a direction contary to normal traffic flow"/>
    <s v="C056"/>
    <s v="NULL"/>
    <s v="Attempted Suicide"/>
    <s v="C056 Attempted Suicide"/>
    <x v="40"/>
    <s v=""/>
    <s v="H024"/>
    <s v="Vehicle travelling in wrong direction"/>
    <x v="13"/>
    <x v="1"/>
    <x v="4"/>
  </r>
  <r>
    <s v="I1"/>
    <s v="Vehicles collide in/on roadway"/>
    <x v="0"/>
    <m/>
    <s v="Haz_05 Driving in a direction contary to normal traffic flow"/>
    <s v="C063"/>
    <s v="NULL"/>
    <s v="Finding or reversing back to a destination"/>
    <s v="C063 Finding or reversing back to a destination"/>
    <x v="41"/>
    <s v=""/>
    <s v="H012"/>
    <s v="Vehicle reversing along carriageway"/>
    <x v="14"/>
    <x v="0"/>
    <x v="4"/>
  </r>
  <r>
    <s v="I2"/>
    <s v="Vehicle leaves roadway - exits carriageway"/>
    <x v="1"/>
    <m/>
    <s v="Haz_05 Driving in a direction contary to normal traffic flow"/>
    <s v="C063"/>
    <s v="NULL"/>
    <s v="Finding or reversing back to a destination"/>
    <s v="C063 Finding or reversing back to a destination"/>
    <x v="41"/>
    <s v=""/>
    <s v="H012"/>
    <s v="Vehicle reversing along carriageway"/>
    <x v="14"/>
    <x v="0"/>
    <x v="4"/>
  </r>
  <r>
    <s v="I1"/>
    <s v="Vehicles collide in/on roadway"/>
    <x v="0"/>
    <m/>
    <s v="Haz_05 Driving in a direction contary to normal traffic flow"/>
    <s v="C064"/>
    <s v="NULL"/>
    <s v="Finding or reversing back to a parking space"/>
    <s v="C064 Finding or reversing back to a parking space"/>
    <x v="42"/>
    <s v=""/>
    <s v="H012"/>
    <s v="Vehicle reversing along carriageway"/>
    <x v="14"/>
    <x v="0"/>
    <x v="4"/>
  </r>
  <r>
    <s v="I2"/>
    <s v="Vehicle leaves roadway - exits carriageway"/>
    <x v="1"/>
    <m/>
    <s v="Haz_05 Driving in a direction contary to normal traffic flow"/>
    <s v="C064"/>
    <s v="NULL"/>
    <s v="Finding or reversing back to a parking space"/>
    <s v="C064 Finding or reversing back to a parking space"/>
    <x v="42"/>
    <s v=""/>
    <s v="H012"/>
    <s v="Vehicle reversing along carriageway"/>
    <x v="14"/>
    <x v="0"/>
    <x v="4"/>
  </r>
  <r>
    <s v="I1"/>
    <s v="Vehicles collide in/on roadway"/>
    <x v="0"/>
    <m/>
    <s v="Haz_05 Driving in a direction contary to normal traffic flow"/>
    <s v="C065"/>
    <s v="NULL"/>
    <s v="Finding an alternative route (incident ahead)"/>
    <s v="C065 Finding an alternative route (incident ahead)"/>
    <x v="43"/>
    <s v=""/>
    <s v="H012"/>
    <s v="Vehicle reversing along carriageway"/>
    <x v="14"/>
    <x v="0"/>
    <x v="4"/>
  </r>
  <r>
    <s v="I2"/>
    <s v="Vehicle leaves roadway - exits carriageway"/>
    <x v="1"/>
    <m/>
    <s v="Haz_05 Driving in a direction contary to normal traffic flow"/>
    <s v="C065"/>
    <s v="NULL"/>
    <s v="Finding an alternative route (incident ahead)"/>
    <s v="C065 Finding an alternative route (incident ahead)"/>
    <x v="43"/>
    <s v=""/>
    <s v="H012"/>
    <s v="Vehicle reversing along carriageway"/>
    <x v="14"/>
    <x v="0"/>
    <x v="4"/>
  </r>
  <r>
    <s v="I1"/>
    <s v="Vehicles collide in/on roadway"/>
    <x v="0"/>
    <m/>
    <s v="Haz_05 Driving in a direction contary to normal traffic flow"/>
    <s v="C125"/>
    <s v="NULL"/>
    <s v="Driver misses junction"/>
    <s v="C125 Driver misses junction"/>
    <x v="44"/>
    <s v=""/>
    <s v="H024"/>
    <s v="Vehicle travelling in wrong direction"/>
    <x v="13"/>
    <x v="1"/>
    <x v="4"/>
  </r>
  <r>
    <s v="I1"/>
    <s v="Vehicles collide in/on roadway"/>
    <x v="0"/>
    <m/>
    <s v="Haz_05 Driving in a direction contary to normal traffic flow"/>
    <s v="C126"/>
    <s v="NULL"/>
    <s v="Light Rail Vehicle - Bi-directional Running"/>
    <s v="C126 Light Rail Vehicle - Bi-directional Running"/>
    <x v="45"/>
    <s v=""/>
    <s v="H024"/>
    <s v="Vehicle travelling in wrong direction"/>
    <x v="13"/>
    <x v="1"/>
    <x v="4"/>
  </r>
  <r>
    <s v="I1"/>
    <s v="Vehicles collide in/on roadway"/>
    <x v="0"/>
    <m/>
    <s v="Haz_05 Driving in a direction contary to normal traffic flow"/>
    <s v="C168"/>
    <s v="NULL"/>
    <s v="Confused driver enters freeway via exit slip"/>
    <s v="C168 Confused driver enters freeway via exit slip"/>
    <x v="46"/>
    <s v=""/>
    <s v="H024"/>
    <s v="Vehicle travelling in wrong direction"/>
    <x v="13"/>
    <x v="1"/>
    <x v="4"/>
  </r>
  <r>
    <s v="I1"/>
    <s v="Vehicles collide in/on roadway"/>
    <x v="0"/>
    <m/>
    <s v="Haz_06 Speed differential or Speed change"/>
    <s v="C---"/>
    <s v="NULL"/>
    <s v="No Cause"/>
    <s v="C--- No Cause"/>
    <x v="47"/>
    <s v=""/>
    <s v="H025"/>
    <s v="Vehicles with trailer / caravans travelling too fast"/>
    <x v="15"/>
    <x v="0"/>
    <x v="5"/>
  </r>
  <r>
    <s v="I2"/>
    <s v="Vehicle leaves roadway - exits carriageway"/>
    <x v="1"/>
    <m/>
    <s v="Haz_06 Speed differential or Speed change"/>
    <s v="C---"/>
    <s v="NULL"/>
    <s v="No Cause"/>
    <s v="C--- No Cause"/>
    <x v="47"/>
    <s v=""/>
    <s v="H025"/>
    <s v="Vehicles with trailer / caravans travelling too fast"/>
    <x v="15"/>
    <x v="0"/>
    <x v="5"/>
  </r>
  <r>
    <s v="I1"/>
    <s v="Vehicles collide in/on roadway"/>
    <x v="0"/>
    <m/>
    <s v="Haz_06 Speed differential or Speed change"/>
    <s v="C001"/>
    <s v="NULL"/>
    <s v="Driver tiredness"/>
    <s v="C001 Driver tiredness"/>
    <x v="0"/>
    <s v=""/>
    <s v="H013"/>
    <s v="Excessively slow moving vehicle in running lane"/>
    <x v="16"/>
    <x v="0"/>
    <x v="5"/>
  </r>
  <r>
    <s v="I1"/>
    <s v="Vehicles collide in/on roadway"/>
    <x v="0"/>
    <m/>
    <s v="Haz_06 Speed differential or Speed change"/>
    <s v="C001"/>
    <s v="NULL"/>
    <s v="Driver tiredness"/>
    <s v="C001 Driver tiredness"/>
    <x v="0"/>
    <s v=""/>
    <s v="H014"/>
    <s v="Group of Vehicles drive too fast (in relation to set/not set speed limit)"/>
    <x v="17"/>
    <x v="1"/>
    <x v="5"/>
  </r>
  <r>
    <s v="I1"/>
    <s v="Vehicles collide in/on roadway"/>
    <x v="0"/>
    <m/>
    <s v="Haz_06 Speed differential or Speed change"/>
    <s v="C001"/>
    <s v="NULL"/>
    <s v="Driver tiredness"/>
    <s v="C001 Driver tiredness"/>
    <x v="0"/>
    <s v=""/>
    <s v="H019"/>
    <s v="Tailgating"/>
    <x v="18"/>
    <x v="1"/>
    <x v="5"/>
  </r>
  <r>
    <s v="I1"/>
    <s v="Vehicles collide in/on roadway"/>
    <x v="0"/>
    <m/>
    <s v="Haz_06 Speed differential or Speed change"/>
    <s v="C001"/>
    <s v="NULL"/>
    <s v="Driver tiredness"/>
    <s v="C001 Driver tiredness"/>
    <x v="0"/>
    <s v=""/>
    <s v="H022"/>
    <s v="Vehicle in/on roadway decelerates suddenly"/>
    <x v="19"/>
    <x v="0"/>
    <x v="5"/>
  </r>
  <r>
    <s v="I2"/>
    <s v="Vehicle leaves roadway - exits carriageway"/>
    <x v="1"/>
    <m/>
    <s v="Haz_06 Speed differential or Speed change"/>
    <s v="C001"/>
    <s v="NULL"/>
    <s v="Driver tiredness"/>
    <s v="C001 Driver tiredness"/>
    <x v="0"/>
    <s v=""/>
    <s v="H013"/>
    <s v="Excessively slow moving vehicle in running lane"/>
    <x v="16"/>
    <x v="1"/>
    <x v="5"/>
  </r>
  <r>
    <s v="I2"/>
    <s v="Vehicle leaves roadway - exits carriageway"/>
    <x v="1"/>
    <m/>
    <s v="Haz_06 Speed differential or Speed change"/>
    <s v="C001"/>
    <s v="NULL"/>
    <s v="Driver tiredness"/>
    <s v="C001 Driver tiredness"/>
    <x v="0"/>
    <s v=""/>
    <s v="H014"/>
    <s v="Group of Vehicles drive too fast (in relation to set/not set speed limit)"/>
    <x v="17"/>
    <x v="1"/>
    <x v="5"/>
  </r>
  <r>
    <s v="I2"/>
    <s v="Vehicle leaves roadway - exits carriageway"/>
    <x v="1"/>
    <m/>
    <s v="Haz_06 Speed differential or Speed change"/>
    <s v="C001"/>
    <s v="NULL"/>
    <s v="Driver tiredness"/>
    <s v="C001 Driver tiredness"/>
    <x v="0"/>
    <s v=""/>
    <s v="H022"/>
    <s v="Vehicle in/on roadway decelerates suddenly"/>
    <x v="19"/>
    <x v="0"/>
    <x v="5"/>
  </r>
  <r>
    <s v="I7"/>
    <s v="Personal Harm (Non Collision)"/>
    <x v="3"/>
    <s v="Fall"/>
    <s v="Haz_06 Speed differential or Speed change"/>
    <s v="C001"/>
    <s v="NULL"/>
    <s v="Driver tiredness"/>
    <s v="C001 Driver tiredness"/>
    <x v="0"/>
    <s v=""/>
    <s v="H022"/>
    <s v="Vehicle in/on roadway decelerates suddenly"/>
    <x v="19"/>
    <x v="0"/>
    <x v="5"/>
  </r>
  <r>
    <s v="I1"/>
    <s v="Vehicles collide in/on roadway"/>
    <x v="0"/>
    <m/>
    <s v="Haz_06 Speed differential or Speed change"/>
    <s v="C003"/>
    <s v="NULL"/>
    <s v="Other Incident"/>
    <s v="C003 Other Incident"/>
    <x v="16"/>
    <s v=""/>
    <s v="H022"/>
    <s v="Vehicle in/on roadway decelerates suddenly"/>
    <x v="19"/>
    <x v="0"/>
    <x v="5"/>
  </r>
  <r>
    <s v="I1"/>
    <s v="Vehicles collide in/on roadway"/>
    <x v="0"/>
    <m/>
    <s v="Haz_06 Speed differential or Speed change"/>
    <s v="C003"/>
    <s v="NULL"/>
    <s v="Other Incident"/>
    <s v="C003 Other Incident"/>
    <x v="16"/>
    <s v=""/>
    <s v="H022"/>
    <s v="Vehicle in/on roadway decelerates suddenly"/>
    <x v="19"/>
    <x v="0"/>
    <x v="5"/>
  </r>
  <r>
    <s v="I2"/>
    <s v="Vehicle leaves roadway - exits carriageway"/>
    <x v="1"/>
    <m/>
    <s v="Haz_06 Speed differential or Speed change"/>
    <s v="C003"/>
    <s v="NULL"/>
    <s v="Other Incident"/>
    <s v="C003 Other Incident"/>
    <x v="16"/>
    <s v=""/>
    <s v="H022"/>
    <s v="Vehicle in/on roadway decelerates suddenly"/>
    <x v="19"/>
    <x v="0"/>
    <x v="5"/>
  </r>
  <r>
    <s v="I2"/>
    <s v="Vehicle leaves roadway - exits carriageway"/>
    <x v="1"/>
    <m/>
    <s v="Haz_06 Speed differential or Speed change"/>
    <s v="C003"/>
    <s v="NULL"/>
    <s v="Other Incident"/>
    <s v="C003 Other Incident"/>
    <x v="16"/>
    <s v=""/>
    <s v="H022"/>
    <s v="Vehicle in/on roadway decelerates suddenly"/>
    <x v="19"/>
    <x v="0"/>
    <x v="5"/>
  </r>
  <r>
    <s v="I7"/>
    <s v="Personal Harm (Non Collision)"/>
    <x v="3"/>
    <s v="Fall"/>
    <s v="Haz_06 Speed differential or Speed change"/>
    <s v="C003"/>
    <s v="NULL"/>
    <s v="Other Incident"/>
    <s v="C003 Other Incident"/>
    <x v="16"/>
    <s v=""/>
    <s v="H022"/>
    <s v="Vehicle in/on roadway decelerates suddenly"/>
    <x v="19"/>
    <x v="0"/>
    <x v="5"/>
  </r>
  <r>
    <s v="I7"/>
    <s v="Personal Harm (Non Collision)"/>
    <x v="3"/>
    <s v="Fall"/>
    <s v="Haz_06 Speed differential or Speed change"/>
    <s v="C009"/>
    <s v="NULL"/>
    <s v="Technical failure"/>
    <s v="C009 Technical failure"/>
    <x v="48"/>
    <s v=""/>
    <s v="H022"/>
    <s v="Vehicle in/on roadway decelerates suddenly"/>
    <x v="19"/>
    <x v="0"/>
    <x v="5"/>
  </r>
  <r>
    <s v="I1"/>
    <s v="Vehicles collide in/on roadway"/>
    <x v="0"/>
    <m/>
    <s v="Haz_06 Speed differential or Speed change"/>
    <s v="C010"/>
    <s v="C109"/>
    <s v="Driving too fast (sub-cause)"/>
    <s v="C010 Driving too fast (sub-cause)"/>
    <x v="3"/>
    <s v="C010 Driving too fast (sub-cause)"/>
    <s v="H022"/>
    <s v="Vehicle in/on roadway decelerates suddenly"/>
    <x v="19"/>
    <x v="0"/>
    <x v="5"/>
  </r>
  <r>
    <s v="I2"/>
    <s v="Vehicle leaves roadway - exits carriageway"/>
    <x v="1"/>
    <m/>
    <s v="Haz_06 Speed differential or Speed change"/>
    <s v="C010"/>
    <s v="C109"/>
    <s v="Driving too fast (sub-cause)"/>
    <s v="C010 Driving too fast (sub-cause)"/>
    <x v="3"/>
    <s v="C010 Driving too fast (sub-cause)"/>
    <s v="H022"/>
    <s v="Vehicle in/on roadway decelerates suddenly"/>
    <x v="19"/>
    <x v="0"/>
    <x v="5"/>
  </r>
  <r>
    <s v="I7"/>
    <s v="Personal Harm (Non Collision)"/>
    <x v="3"/>
    <s v="Fall"/>
    <s v="Haz_06 Speed differential or Speed change"/>
    <s v="C010"/>
    <s v="C109"/>
    <s v="Driving too fast (sub-cause)"/>
    <s v="C010 Driving too fast (sub-cause)"/>
    <x v="3"/>
    <s v="C010 Driving too fast (sub-cause)"/>
    <s v="H022"/>
    <s v="Vehicle in/on roadway decelerates suddenly"/>
    <x v="19"/>
    <x v="0"/>
    <x v="5"/>
  </r>
  <r>
    <s v="I1"/>
    <s v="Vehicles collide in/on roadway"/>
    <x v="0"/>
    <m/>
    <s v="Haz_06 Speed differential or Speed change"/>
    <s v="C012"/>
    <s v="NULL"/>
    <s v="Hurried drivers"/>
    <s v="C012 Hurried drivers"/>
    <x v="35"/>
    <s v=""/>
    <s v="H015"/>
    <s v="Individual vehicle is driven too fast"/>
    <x v="20"/>
    <x v="1"/>
    <x v="5"/>
  </r>
  <r>
    <s v="I1"/>
    <s v="Vehicles collide in/on roadway"/>
    <x v="0"/>
    <m/>
    <s v="Haz_06 Speed differential or Speed change"/>
    <s v="C012"/>
    <s v="NULL"/>
    <s v="Hurried drivers"/>
    <s v="C012 Hurried drivers"/>
    <x v="35"/>
    <s v=""/>
    <s v="H019"/>
    <s v="Tailgating"/>
    <x v="18"/>
    <x v="1"/>
    <x v="5"/>
  </r>
  <r>
    <s v="I2"/>
    <s v="Vehicle leaves roadway - exits carriageway"/>
    <x v="1"/>
    <m/>
    <s v="Haz_06 Speed differential or Speed change"/>
    <s v="C012"/>
    <s v="NULL"/>
    <s v="Hurried drivers"/>
    <s v="C012 Hurried drivers"/>
    <x v="35"/>
    <s v=""/>
    <s v="H015"/>
    <s v="Individual vehicle is driven too fast"/>
    <x v="20"/>
    <x v="1"/>
    <x v="5"/>
  </r>
  <r>
    <s v="I1"/>
    <s v="Vehicles collide in/on roadway"/>
    <x v="0"/>
    <m/>
    <s v="Haz_06 Speed differential or Speed change"/>
    <s v="C013"/>
    <s v="NULL"/>
    <s v="Influence of drugs and alcohol"/>
    <s v="C013 Influence of drugs and alcohol"/>
    <x v="4"/>
    <s v=""/>
    <s v="H015"/>
    <s v="Individual vehicle is driven too fast"/>
    <x v="20"/>
    <x v="1"/>
    <x v="5"/>
  </r>
  <r>
    <s v="I1"/>
    <s v="Vehicles collide in/on roadway"/>
    <x v="0"/>
    <m/>
    <s v="Haz_06 Speed differential or Speed change"/>
    <s v="C013"/>
    <s v="NULL"/>
    <s v="Influence of drugs and alcohol"/>
    <s v="C013 Influence of drugs and alcohol"/>
    <x v="4"/>
    <s v=""/>
    <s v="H019"/>
    <s v="Tailgating"/>
    <x v="18"/>
    <x v="1"/>
    <x v="5"/>
  </r>
  <r>
    <s v="I2"/>
    <s v="Vehicle leaves roadway - exits carriageway"/>
    <x v="1"/>
    <m/>
    <s v="Haz_06 Speed differential or Speed change"/>
    <s v="C013"/>
    <s v="NULL"/>
    <s v="Influence of drugs and alcohol"/>
    <s v="C013 Influence of drugs and alcohol"/>
    <x v="4"/>
    <s v=""/>
    <s v="H015"/>
    <s v="Individual vehicle is driven too fast"/>
    <x v="20"/>
    <x v="1"/>
    <x v="5"/>
  </r>
  <r>
    <s v="I1"/>
    <s v="Vehicles collide in/on roadway"/>
    <x v="0"/>
    <m/>
    <s v="Haz_06 Speed differential or Speed change"/>
    <s v="C022"/>
    <s v="NULL"/>
    <s v="Disregard for road signs e.g. due to lack of credibility"/>
    <s v="C022 Disregard for road signs e.g. due to lack of credibility"/>
    <x v="23"/>
    <s v=""/>
    <s v="H015"/>
    <s v="Individual vehicle is driven too fast"/>
    <x v="20"/>
    <x v="1"/>
    <x v="5"/>
  </r>
  <r>
    <s v="I2"/>
    <s v="Vehicle leaves roadway - exits carriageway"/>
    <x v="1"/>
    <m/>
    <s v="Haz_06 Speed differential or Speed change"/>
    <s v="C022"/>
    <s v="NULL"/>
    <s v="Disregard for road signs e.g. due to lack of credibility"/>
    <s v="C022 Disregard for road signs e.g. due to lack of credibility"/>
    <x v="23"/>
    <s v=""/>
    <s v="H015"/>
    <s v="Individual vehicle is driven too fast"/>
    <x v="20"/>
    <x v="1"/>
    <x v="5"/>
  </r>
  <r>
    <s v="I1"/>
    <s v="Vehicles collide in/on roadway"/>
    <x v="0"/>
    <m/>
    <s v="Haz_06 Speed differential or Speed change"/>
    <s v="C023"/>
    <s v="NULL"/>
    <s v="Driver distracted (other causes)"/>
    <s v="C023 Driver distracted (other causes)"/>
    <x v="8"/>
    <s v=""/>
    <s v="H015"/>
    <s v="Individual vehicle is driven too fast"/>
    <x v="20"/>
    <x v="1"/>
    <x v="5"/>
  </r>
  <r>
    <s v="I1"/>
    <s v="Vehicles collide in/on roadway"/>
    <x v="0"/>
    <m/>
    <s v="Haz_06 Speed differential or Speed change"/>
    <s v="C023"/>
    <s v="NULL"/>
    <s v="Driver distracted (other causes)"/>
    <s v="C023 Driver distracted (other causes)"/>
    <x v="8"/>
    <s v=""/>
    <s v="H019"/>
    <s v="Tailgating"/>
    <x v="18"/>
    <x v="1"/>
    <x v="5"/>
  </r>
  <r>
    <s v="I2"/>
    <s v="Vehicle leaves roadway - exits carriageway"/>
    <x v="1"/>
    <m/>
    <s v="Haz_06 Speed differential or Speed change"/>
    <s v="C023"/>
    <s v="NULL"/>
    <s v="Driver distracted (other causes)"/>
    <s v="C023 Driver distracted (other causes)"/>
    <x v="8"/>
    <s v=""/>
    <s v="H015"/>
    <s v="Individual vehicle is driven too fast"/>
    <x v="20"/>
    <x v="1"/>
    <x v="5"/>
  </r>
  <r>
    <s v="I1"/>
    <s v="Vehicles collide in/on roadway"/>
    <x v="0"/>
    <m/>
    <s v="Haz_06 Speed differential or Speed change"/>
    <s v="C037"/>
    <s v="NULL"/>
    <s v="Debris or obstruction on roadway"/>
    <s v="C037 Debris or obstruction on roadway"/>
    <x v="11"/>
    <s v=""/>
    <s v="H022"/>
    <s v="Vehicle in/on roadway decelerates suddenly"/>
    <x v="19"/>
    <x v="0"/>
    <x v="5"/>
  </r>
  <r>
    <s v="I1"/>
    <s v="Vehicles collide in/on roadway"/>
    <x v="0"/>
    <m/>
    <s v="Haz_06 Speed differential or Speed change"/>
    <s v="C037"/>
    <s v="NULL"/>
    <s v="Debris or obstruction on roadway"/>
    <s v="C037 Debris or obstruction on roadway"/>
    <x v="11"/>
    <s v=""/>
    <s v="H022"/>
    <s v="Vehicle in/on roadway decelerates suddenly"/>
    <x v="19"/>
    <x v="0"/>
    <x v="5"/>
  </r>
  <r>
    <s v="I2"/>
    <s v="Vehicle leaves roadway - exits carriageway"/>
    <x v="1"/>
    <m/>
    <s v="Haz_06 Speed differential or Speed change"/>
    <s v="C037"/>
    <s v="NULL"/>
    <s v="Debris or obstruction on roadway"/>
    <s v="C037 Debris or obstruction on roadway"/>
    <x v="11"/>
    <s v=""/>
    <s v="H022"/>
    <s v="Vehicle in/on roadway decelerates suddenly"/>
    <x v="19"/>
    <x v="0"/>
    <x v="5"/>
  </r>
  <r>
    <s v="I2"/>
    <s v="Vehicle leaves roadway - exits carriageway"/>
    <x v="1"/>
    <m/>
    <s v="Haz_06 Speed differential or Speed change"/>
    <s v="C037"/>
    <s v="NULL"/>
    <s v="Debris or obstruction on roadway"/>
    <s v="C037 Debris or obstruction on roadway"/>
    <x v="11"/>
    <s v=""/>
    <s v="H022"/>
    <s v="Vehicle in/on roadway decelerates suddenly"/>
    <x v="19"/>
    <x v="0"/>
    <x v="5"/>
  </r>
  <r>
    <s v="I7"/>
    <s v="Personal Harm (Non Collision)"/>
    <x v="3"/>
    <s v="Fall"/>
    <s v="Haz_06 Speed differential or Speed change"/>
    <s v="C037"/>
    <s v="NULL"/>
    <s v="Debris or obstruction on roadway"/>
    <s v="C037 Debris or obstruction on roadway"/>
    <x v="11"/>
    <s v=""/>
    <s v="H022"/>
    <s v="Vehicle in/on roadway decelerates suddenly"/>
    <x v="19"/>
    <x v="0"/>
    <x v="5"/>
  </r>
  <r>
    <s v="I1"/>
    <s v="Vehicles collide in/on roadway"/>
    <x v="0"/>
    <m/>
    <s v="Haz_06 Speed differential or Speed change"/>
    <s v="C037"/>
    <s v="C109"/>
    <s v="Debris or obstruction on roadway (sub-cause)"/>
    <s v="C037 Debris or obstruction on roadway (sub-cause)"/>
    <x v="3"/>
    <s v="C037 Debris or obstruction on roadway (sub-cause)"/>
    <s v="H022"/>
    <s v="Vehicle in/on roadway decelerates suddenly"/>
    <x v="19"/>
    <x v="0"/>
    <x v="5"/>
  </r>
  <r>
    <s v="I2"/>
    <s v="Vehicle leaves roadway - exits carriageway"/>
    <x v="1"/>
    <m/>
    <s v="Haz_06 Speed differential or Speed change"/>
    <s v="C037"/>
    <s v="C109"/>
    <s v="Debris or obstruction on roadway (sub-cause)"/>
    <s v="C037 Debris or obstruction on roadway (sub-cause)"/>
    <x v="3"/>
    <s v="C037 Debris or obstruction on roadway (sub-cause)"/>
    <s v="H022"/>
    <s v="Vehicle in/on roadway decelerates suddenly"/>
    <x v="19"/>
    <x v="0"/>
    <x v="5"/>
  </r>
  <r>
    <s v="I7"/>
    <s v="Personal Harm (Non Collision)"/>
    <x v="3"/>
    <s v="Fall"/>
    <s v="Haz_06 Speed differential or Speed change"/>
    <s v="C037"/>
    <s v="C109"/>
    <s v="Debris or obstruction on roadway (sub-cause)"/>
    <s v="C037 Debris or obstruction on roadway (sub-cause)"/>
    <x v="3"/>
    <s v="C037 Debris or obstruction on roadway (sub-cause)"/>
    <s v="H022"/>
    <s v="Vehicle in/on roadway decelerates suddenly"/>
    <x v="19"/>
    <x v="0"/>
    <x v="5"/>
  </r>
  <r>
    <s v="I1"/>
    <s v="Vehicles collide in/on roadway"/>
    <x v="0"/>
    <m/>
    <s v="Haz_06 Speed differential or Speed change"/>
    <s v="C038"/>
    <s v="NULL"/>
    <s v="Encounters abnormal/Oversize load"/>
    <s v="C038 Encounters abnormal/Oversize load"/>
    <x v="12"/>
    <s v=""/>
    <s v="H022"/>
    <s v="Vehicle in/on roadway decelerates suddenly"/>
    <x v="19"/>
    <x v="0"/>
    <x v="5"/>
  </r>
  <r>
    <s v="I2"/>
    <s v="Vehicle leaves roadway - exits carriageway"/>
    <x v="1"/>
    <m/>
    <s v="Haz_06 Speed differential or Speed change"/>
    <s v="C038"/>
    <s v="NULL"/>
    <s v="Encounters abnormal/Oversize load"/>
    <s v="C038 Encounters abnormal/Oversize load"/>
    <x v="12"/>
    <s v=""/>
    <s v="H022"/>
    <s v="Vehicle in/on roadway decelerates suddenly"/>
    <x v="19"/>
    <x v="0"/>
    <x v="5"/>
  </r>
  <r>
    <s v="I7"/>
    <s v="Personal Harm (Non Collision)"/>
    <x v="3"/>
    <s v="Fall"/>
    <s v="Haz_06 Speed differential or Speed change"/>
    <s v="C038"/>
    <s v="NULL"/>
    <s v="Encounters abnormal/Oversize load"/>
    <s v="C038 Encounters abnormal/Oversize load"/>
    <x v="12"/>
    <s v=""/>
    <s v="H022"/>
    <s v="Vehicle in/on roadway decelerates suddenly"/>
    <x v="19"/>
    <x v="0"/>
    <x v="5"/>
  </r>
  <r>
    <s v="I7"/>
    <s v="Personal Harm (Non Collision)"/>
    <x v="3"/>
    <s v="Fall"/>
    <s v="Haz_06 Speed differential or Speed change"/>
    <s v="C039"/>
    <s v="NULL"/>
    <s v="Encounters Emergency Service Vehicle on Call"/>
    <s v="C039 Encounters Emergency Service Vehicle on Call"/>
    <x v="13"/>
    <s v=""/>
    <s v="H022"/>
    <s v="Vehicle in/on roadway decelerates suddenly"/>
    <x v="19"/>
    <x v="0"/>
    <x v="5"/>
  </r>
  <r>
    <s v="I1"/>
    <s v="Vehicles collide in/on roadway"/>
    <x v="0"/>
    <m/>
    <s v="Haz_06 Speed differential or Speed change"/>
    <s v="C040"/>
    <s v="NULL"/>
    <s v="Pedestrian crossing roadway"/>
    <s v="C040 Pedestrian crossing roadway"/>
    <x v="14"/>
    <s v=""/>
    <s v="H022"/>
    <s v="Vehicle in/on roadway decelerates suddenly"/>
    <x v="19"/>
    <x v="0"/>
    <x v="5"/>
  </r>
  <r>
    <s v="I2"/>
    <s v="Vehicle leaves roadway - exits carriageway"/>
    <x v="1"/>
    <m/>
    <s v="Haz_06 Speed differential or Speed change"/>
    <s v="C040"/>
    <s v="NULL"/>
    <s v="Pedestrian crossing roadway"/>
    <s v="C040 Pedestrian crossing roadway"/>
    <x v="14"/>
    <s v=""/>
    <s v="H022"/>
    <s v="Vehicle in/on roadway decelerates suddenly"/>
    <x v="19"/>
    <x v="0"/>
    <x v="5"/>
  </r>
  <r>
    <s v="I7"/>
    <s v="Personal Harm (Non Collision)"/>
    <x v="3"/>
    <s v="Fall"/>
    <s v="Haz_06 Speed differential or Speed change"/>
    <s v="C040"/>
    <s v="NULL"/>
    <s v="Pedestrian crossing roadway"/>
    <s v="C040 Pedestrian crossing roadway"/>
    <x v="14"/>
    <s v=""/>
    <s v="H022"/>
    <s v="Vehicle in/on roadway decelerates suddenly"/>
    <x v="19"/>
    <x v="0"/>
    <x v="5"/>
  </r>
  <r>
    <s v="I1"/>
    <s v="Vehicles collide in/on roadway"/>
    <x v="0"/>
    <m/>
    <s v="Haz_06 Speed differential or Speed change"/>
    <s v="C041"/>
    <s v="C040"/>
    <s v="Pedestrian crosses both carriageways to reach emergency phone (sub-cause)"/>
    <s v="C041 Pedestrian crosses both carriageways to reach emergency phone (sub-cause)"/>
    <x v="14"/>
    <s v="C041 Pedestrian crosses both carriageways to reach emergency phone (sub-cause)"/>
    <s v="H022"/>
    <s v="Vehicle in/on roadway decelerates suddenly"/>
    <x v="19"/>
    <x v="0"/>
    <x v="5"/>
  </r>
  <r>
    <s v="I2"/>
    <s v="Vehicle leaves roadway - exits carriageway"/>
    <x v="1"/>
    <m/>
    <s v="Haz_06 Speed differential or Speed change"/>
    <s v="C041"/>
    <s v="C040"/>
    <s v="Pedestrian crosses both carriageways to reach emergency phone (sub-cause)"/>
    <s v="C041 Pedestrian crosses both carriageways to reach emergency phone (sub-cause)"/>
    <x v="14"/>
    <s v="C041 Pedestrian crosses both carriageways to reach emergency phone (sub-cause)"/>
    <s v="H022"/>
    <s v="Vehicle in/on roadway decelerates suddenly"/>
    <x v="19"/>
    <x v="0"/>
    <x v="5"/>
  </r>
  <r>
    <s v="I7"/>
    <s v="Personal Harm (Non Collision)"/>
    <x v="3"/>
    <s v="Fall"/>
    <s v="Haz_06 Speed differential or Speed change"/>
    <s v="C041"/>
    <s v="C040"/>
    <s v="Pedestrian crosses both carriageways to reach emergency phone (sub-cause)"/>
    <s v="C041 Pedestrian crosses both carriageways to reach emergency phone (sub-cause)"/>
    <x v="14"/>
    <s v="C041 Pedestrian crosses both carriageways to reach emergency phone (sub-cause)"/>
    <s v="H022"/>
    <s v="Vehicle in/on roadway decelerates suddenly"/>
    <x v="19"/>
    <x v="0"/>
    <x v="5"/>
  </r>
  <r>
    <s v="I1"/>
    <s v="Vehicles collide in/on roadway"/>
    <x v="0"/>
    <m/>
    <s v="Haz_06 Speed differential or Speed change"/>
    <s v="C042"/>
    <s v="C040"/>
    <s v="Pedestrian crossing lanes from broken down vehicle (sub-cause)"/>
    <s v="C042 Pedestrian crossing lanes from broken down vehicle (sub-cause)"/>
    <x v="14"/>
    <s v="C042 Pedestrian crossing lanes from broken down vehicle (sub-cause)"/>
    <s v="H022"/>
    <s v="Vehicle in/on roadway decelerates suddenly"/>
    <x v="19"/>
    <x v="0"/>
    <x v="5"/>
  </r>
  <r>
    <s v="I2"/>
    <s v="Vehicle leaves roadway - exits carriageway"/>
    <x v="1"/>
    <m/>
    <s v="Haz_06 Speed differential or Speed change"/>
    <s v="C042"/>
    <s v="C040"/>
    <s v="Pedestrian crossing lanes from broken down vehicle (sub-cause)"/>
    <s v="C042 Pedestrian crossing lanes from broken down vehicle (sub-cause)"/>
    <x v="14"/>
    <s v="C042 Pedestrian crossing lanes from broken down vehicle (sub-cause)"/>
    <s v="H022"/>
    <s v="Vehicle in/on roadway decelerates suddenly"/>
    <x v="19"/>
    <x v="0"/>
    <x v="5"/>
  </r>
  <r>
    <s v="I7"/>
    <s v="Personal Harm (Non Collision)"/>
    <x v="3"/>
    <s v="Fall"/>
    <s v="Haz_06 Speed differential or Speed change"/>
    <s v="C042"/>
    <s v="C040"/>
    <s v="Pedestrian crossing lanes from broken down vehicle (sub-cause)"/>
    <s v="C042 Pedestrian crossing lanes from broken down vehicle (sub-cause)"/>
    <x v="14"/>
    <s v="C042 Pedestrian crossing lanes from broken down vehicle (sub-cause)"/>
    <s v="H022"/>
    <s v="Vehicle in/on roadway decelerates suddenly"/>
    <x v="19"/>
    <x v="0"/>
    <x v="5"/>
  </r>
  <r>
    <s v="I1"/>
    <s v="Vehicles collide in/on roadway"/>
    <x v="0"/>
    <m/>
    <s v="Haz_06 Speed differential or Speed change"/>
    <s v="C043"/>
    <s v="C040"/>
    <s v="Shortcut (sub-cause)"/>
    <s v="C043 Shortcut (sub-cause)"/>
    <x v="14"/>
    <s v="C043 Shortcut (sub-cause)"/>
    <s v="H022"/>
    <s v="Vehicle in/on roadway decelerates suddenly"/>
    <x v="19"/>
    <x v="0"/>
    <x v="5"/>
  </r>
  <r>
    <s v="I2"/>
    <s v="Vehicle leaves roadway - exits carriageway"/>
    <x v="1"/>
    <m/>
    <s v="Haz_06 Speed differential or Speed change"/>
    <s v="C043"/>
    <s v="C040"/>
    <s v="Shortcut (sub-cause)"/>
    <s v="C043 Shortcut (sub-cause)"/>
    <x v="14"/>
    <s v="C043 Shortcut (sub-cause)"/>
    <s v="H022"/>
    <s v="Vehicle in/on roadway decelerates suddenly"/>
    <x v="19"/>
    <x v="0"/>
    <x v="5"/>
  </r>
  <r>
    <s v="I7"/>
    <s v="Personal Harm (Non Collision)"/>
    <x v="3"/>
    <s v="Fall"/>
    <s v="Haz_06 Speed differential or Speed change"/>
    <s v="C043"/>
    <s v="C040"/>
    <s v="Shortcut (sub-cause)"/>
    <s v="C043 Shortcut (sub-cause)"/>
    <x v="14"/>
    <s v="C043 Shortcut (sub-cause)"/>
    <s v="H022"/>
    <s v="Vehicle in/on roadway decelerates suddenly"/>
    <x v="19"/>
    <x v="0"/>
    <x v="5"/>
  </r>
  <r>
    <s v="I1"/>
    <s v="Vehicles collide in/on roadway"/>
    <x v="0"/>
    <m/>
    <s v="Haz_06 Speed differential or Speed change"/>
    <s v="C044"/>
    <s v="C040"/>
    <s v="To catch public transport (sub-cause)"/>
    <s v="C044 To catch public transport (sub-cause)"/>
    <x v="14"/>
    <s v="C044 To catch public transport (sub-cause)"/>
    <s v="H022"/>
    <s v="Vehicle in/on roadway decelerates suddenly"/>
    <x v="19"/>
    <x v="0"/>
    <x v="5"/>
  </r>
  <r>
    <s v="I2"/>
    <s v="Vehicle leaves roadway - exits carriageway"/>
    <x v="1"/>
    <m/>
    <s v="Haz_06 Speed differential or Speed change"/>
    <s v="C044"/>
    <s v="C040"/>
    <s v="To catch public transport (sub-cause)"/>
    <s v="C044 To catch public transport (sub-cause)"/>
    <x v="14"/>
    <s v="C044 To catch public transport (sub-cause)"/>
    <s v="H022"/>
    <s v="Vehicle in/on roadway decelerates suddenly"/>
    <x v="19"/>
    <x v="0"/>
    <x v="5"/>
  </r>
  <r>
    <s v="I7"/>
    <s v="Personal Harm (Non Collision)"/>
    <x v="3"/>
    <s v="Fall"/>
    <s v="Haz_06 Speed differential or Speed change"/>
    <s v="C044"/>
    <s v="C040"/>
    <s v="To catch public transport (sub-cause)"/>
    <s v="C044 To catch public transport (sub-cause)"/>
    <x v="14"/>
    <s v="C044 To catch public transport (sub-cause)"/>
    <s v="H022"/>
    <s v="Vehicle in/on roadway decelerates suddenly"/>
    <x v="19"/>
    <x v="0"/>
    <x v="5"/>
  </r>
  <r>
    <s v="I1"/>
    <s v="Vehicles collide in/on roadway"/>
    <x v="0"/>
    <m/>
    <s v="Haz_06 Speed differential or Speed change"/>
    <s v="C045"/>
    <s v="C040"/>
    <s v="Other non time-critical destination (sub-cause)"/>
    <s v="C045 Other non time-critical destination (sub-cause)"/>
    <x v="14"/>
    <s v="C045 Other non time-critical destination (sub-cause)"/>
    <s v="H022"/>
    <s v="Vehicle in/on roadway decelerates suddenly"/>
    <x v="19"/>
    <x v="0"/>
    <x v="5"/>
  </r>
  <r>
    <s v="I2"/>
    <s v="Vehicle leaves roadway - exits carriageway"/>
    <x v="1"/>
    <m/>
    <s v="Haz_06 Speed differential or Speed change"/>
    <s v="C045"/>
    <s v="C040"/>
    <s v="Other non time-critical destination (sub-cause)"/>
    <s v="C045 Other non time-critical destination (sub-cause)"/>
    <x v="14"/>
    <s v="C045 Other non time-critical destination (sub-cause)"/>
    <s v="H022"/>
    <s v="Vehicle in/on roadway decelerates suddenly"/>
    <x v="19"/>
    <x v="0"/>
    <x v="5"/>
  </r>
  <r>
    <s v="I7"/>
    <s v="Personal Harm (Non Collision)"/>
    <x v="3"/>
    <s v="Fall"/>
    <s v="Haz_06 Speed differential or Speed change"/>
    <s v="C045"/>
    <s v="C040"/>
    <s v="Other non time-critical destination (sub-cause)"/>
    <s v="C045 Other non time-critical destination (sub-cause)"/>
    <x v="14"/>
    <s v="C045 Other non time-critical destination (sub-cause)"/>
    <s v="H022"/>
    <s v="Vehicle in/on roadway decelerates suddenly"/>
    <x v="19"/>
    <x v="0"/>
    <x v="5"/>
  </r>
  <r>
    <s v="I1"/>
    <s v="Vehicles collide in/on roadway"/>
    <x v="0"/>
    <m/>
    <s v="Haz_06 Speed differential or Speed change"/>
    <s v="C046"/>
    <s v="C040"/>
    <s v="Time Critical Destination other than Public Transport (sub-cause)"/>
    <s v="C046 Time Critical Destination other than Public Transport (sub-cause)"/>
    <x v="14"/>
    <s v="C046 Time Critical Destination other than Public Transport (sub-cause)"/>
    <s v="H022"/>
    <s v="Vehicle in/on roadway decelerates suddenly"/>
    <x v="19"/>
    <x v="0"/>
    <x v="5"/>
  </r>
  <r>
    <s v="I2"/>
    <s v="Vehicle leaves roadway - exits carriageway"/>
    <x v="1"/>
    <m/>
    <s v="Haz_06 Speed differential or Speed change"/>
    <s v="C046"/>
    <s v="C040"/>
    <s v="Time Critical Destination other than Public Transport (sub-cause)"/>
    <s v="C046 Time Critical Destination other than Public Transport (sub-cause)"/>
    <x v="14"/>
    <s v="C046 Time Critical Destination other than Public Transport (sub-cause)"/>
    <s v="H022"/>
    <s v="Vehicle in/on roadway decelerates suddenly"/>
    <x v="19"/>
    <x v="0"/>
    <x v="5"/>
  </r>
  <r>
    <s v="I7"/>
    <s v="Personal Harm (Non Collision)"/>
    <x v="3"/>
    <s v="Fall"/>
    <s v="Haz_06 Speed differential or Speed change"/>
    <s v="C046"/>
    <s v="C040"/>
    <s v="Time Critical Destination other than Public Transport (sub-cause)"/>
    <s v="C046 Time Critical Destination other than Public Transport (sub-cause)"/>
    <x v="14"/>
    <s v="C046 Time Critical Destination other than Public Transport (sub-cause)"/>
    <s v="H022"/>
    <s v="Vehicle in/on roadway decelerates suddenly"/>
    <x v="19"/>
    <x v="0"/>
    <x v="5"/>
  </r>
  <r>
    <s v="I1"/>
    <s v="Vehicles collide in/on roadway"/>
    <x v="0"/>
    <m/>
    <s v="Haz_06 Speed differential or Speed change"/>
    <s v="C047"/>
    <s v="NULL"/>
    <s v="Pedestrian in/on roadway (not crossing)"/>
    <s v="C047 Pedestrian in/on roadway (not crossing)"/>
    <x v="15"/>
    <s v=""/>
    <s v="H022"/>
    <s v="Vehicle in/on roadway decelerates suddenly"/>
    <x v="19"/>
    <x v="0"/>
    <x v="5"/>
  </r>
  <r>
    <s v="I2"/>
    <s v="Vehicle leaves roadway - exits carriageway"/>
    <x v="1"/>
    <m/>
    <s v="Haz_06 Speed differential or Speed change"/>
    <s v="C047"/>
    <s v="NULL"/>
    <s v="Pedestrian in/on roadway (not crossing)"/>
    <s v="C047 Pedestrian in/on roadway (not crossing)"/>
    <x v="15"/>
    <s v=""/>
    <s v="H022"/>
    <s v="Vehicle in/on roadway decelerates suddenly"/>
    <x v="19"/>
    <x v="0"/>
    <x v="5"/>
  </r>
  <r>
    <s v="I7"/>
    <s v="Personal Harm (Non Collision)"/>
    <x v="3"/>
    <s v="Fall"/>
    <s v="Haz_06 Speed differential or Speed change"/>
    <s v="C047"/>
    <s v="NULL"/>
    <s v="Pedestrian in/on roadway (not crossing)"/>
    <s v="C047 Pedestrian in/on roadway (not crossing)"/>
    <x v="15"/>
    <s v=""/>
    <s v="H022"/>
    <s v="Vehicle in/on roadway decelerates suddenly"/>
    <x v="19"/>
    <x v="0"/>
    <x v="5"/>
  </r>
  <r>
    <s v="I1"/>
    <s v="Vehicles collide in/on roadway"/>
    <x v="0"/>
    <m/>
    <s v="Haz_06 Speed differential or Speed change"/>
    <s v="C048"/>
    <s v="C047"/>
    <s v="Drivers and passengers around the scene of a minor incident  (sub-cause)"/>
    <s v="C048 Drivers and passengers around the scene of a minor incident  (sub-cause)"/>
    <x v="15"/>
    <s v="C048 Drivers and passengers around the scene of a minor incident  (sub-cause)"/>
    <s v="H022"/>
    <s v="Vehicle in/on roadway decelerates suddenly"/>
    <x v="19"/>
    <x v="0"/>
    <x v="5"/>
  </r>
  <r>
    <s v="I2"/>
    <s v="Vehicle leaves roadway - exits carriageway"/>
    <x v="1"/>
    <m/>
    <s v="Haz_06 Speed differential or Speed change"/>
    <s v="C048"/>
    <s v="C047"/>
    <s v="Drivers and passengers around the scene of a minor incident  (sub-cause)"/>
    <s v="C048 Drivers and passengers around the scene of a minor incident  (sub-cause)"/>
    <x v="15"/>
    <s v="C048 Drivers and passengers around the scene of a minor incident  (sub-cause)"/>
    <s v="H022"/>
    <s v="Vehicle in/on roadway decelerates suddenly"/>
    <x v="19"/>
    <x v="0"/>
    <x v="5"/>
  </r>
  <r>
    <s v="I7"/>
    <s v="Personal Harm (Non Collision)"/>
    <x v="3"/>
    <s v="Fall"/>
    <s v="Haz_06 Speed differential or Speed change"/>
    <s v="C048"/>
    <s v="C047"/>
    <s v="Drivers and passengers around the scene of a minor incident  (sub-cause)"/>
    <s v="C048 Drivers and passengers around the scene of a minor incident  (sub-cause)"/>
    <x v="15"/>
    <s v="C048 Drivers and passengers around the scene of a minor incident  (sub-cause)"/>
    <s v="H022"/>
    <s v="Vehicle in/on roadway decelerates suddenly"/>
    <x v="19"/>
    <x v="0"/>
    <x v="5"/>
  </r>
  <r>
    <s v="I1"/>
    <s v="Vehicles collide in/on roadway"/>
    <x v="0"/>
    <m/>
    <s v="Haz_06 Speed differential or Speed change"/>
    <s v="C049"/>
    <s v="C047"/>
    <s v="Person trying to repair/inspect vehicle in running lane/attempting to pull over into central reserve  (sub-cause)"/>
    <s v="C049 Person trying to repair/inspect vehicle in running lane/attempting to pull over into central reserve  (sub-cause)"/>
    <x v="15"/>
    <s v="C049 Person trying to repair/inspect vehicle in running lane/attempting to pull over into central reserve  (sub-cause)"/>
    <s v="H022"/>
    <s v="Vehicle in/on roadway decelerates suddenly"/>
    <x v="19"/>
    <x v="0"/>
    <x v="5"/>
  </r>
  <r>
    <s v="I2"/>
    <s v="Vehicle leaves roadway - exits carriageway"/>
    <x v="1"/>
    <m/>
    <s v="Haz_06 Speed differential or Speed change"/>
    <s v="C049"/>
    <s v="C047"/>
    <s v="Person trying to repair/inspect vehicle in running lane/attempting to pull over into central reserve  (sub-cause)"/>
    <s v="C049 Person trying to repair/inspect vehicle in running lane/attempting to pull over into central reserve  (sub-cause)"/>
    <x v="15"/>
    <s v="C049 Person trying to repair/inspect vehicle in running lane/attempting to pull over into central reserve  (sub-cause)"/>
    <s v="H022"/>
    <s v="Vehicle in/on roadway decelerates suddenly"/>
    <x v="19"/>
    <x v="0"/>
    <x v="5"/>
  </r>
  <r>
    <s v="I7"/>
    <s v="Personal Harm (Non Collision)"/>
    <x v="3"/>
    <s v="Fall"/>
    <s v="Haz_06 Speed differential or Speed change"/>
    <s v="C049"/>
    <s v="C047"/>
    <s v="Person trying to repair/inspect vehicle in running lane/attempting to pull over into central reserve  (sub-cause)"/>
    <s v="C049 Person trying to repair/inspect vehicle in running lane/attempting to pull over into central reserve  (sub-cause)"/>
    <x v="15"/>
    <s v="C049 Person trying to repair/inspect vehicle in running lane/attempting to pull over into central reserve  (sub-cause)"/>
    <s v="H022"/>
    <s v="Vehicle in/on roadway decelerates suddenly"/>
    <x v="19"/>
    <x v="0"/>
    <x v="5"/>
  </r>
  <r>
    <s v="I1"/>
    <s v="Vehicles collide in/on roadway"/>
    <x v="0"/>
    <m/>
    <s v="Haz_06 Speed differential or Speed change"/>
    <s v="C051"/>
    <s v="C047"/>
    <s v="Pedestrian / Cyclist assumes has priority over vehicles (will not move)  (sub-cause)"/>
    <s v="C051 Pedestrian / Cyclist assumes has priority over vehicles (will not move)  (sub-cause)"/>
    <x v="15"/>
    <s v="C051 Pedestrian / Cyclist assumes has priority over vehicles (will not move)  (sub-cause)"/>
    <s v="H022"/>
    <s v="Vehicle in/on roadway decelerates suddenly"/>
    <x v="19"/>
    <x v="0"/>
    <x v="5"/>
  </r>
  <r>
    <s v="I2"/>
    <s v="Vehicle leaves roadway - exits carriageway"/>
    <x v="1"/>
    <m/>
    <s v="Haz_06 Speed differential or Speed change"/>
    <s v="C051"/>
    <s v="C047"/>
    <s v="Pedestrian / Cyclist assumes has priority over vehicles (will not move)  (sub-cause)"/>
    <s v="C051 Pedestrian / Cyclist assumes has priority over vehicles (will not move)  (sub-cause)"/>
    <x v="15"/>
    <s v="C051 Pedestrian / Cyclist assumes has priority over vehicles (will not move)  (sub-cause)"/>
    <s v="H022"/>
    <s v="Vehicle in/on roadway decelerates suddenly"/>
    <x v="19"/>
    <x v="0"/>
    <x v="5"/>
  </r>
  <r>
    <s v="I7"/>
    <s v="Personal Harm (Non Collision)"/>
    <x v="3"/>
    <s v="Fall"/>
    <s v="Haz_06 Speed differential or Speed change"/>
    <s v="C051"/>
    <s v="C047"/>
    <s v="Pedestrian / Cyclist assumes has priority over vehicles (will not move)  (sub-cause)"/>
    <s v="C051 Pedestrian / Cyclist assumes has priority over vehicles (will not move)  (sub-cause)"/>
    <x v="15"/>
    <s v="C051 Pedestrian / Cyclist assumes has priority over vehicles (will not move)  (sub-cause)"/>
    <s v="H022"/>
    <s v="Vehicle in/on roadway decelerates suddenly"/>
    <x v="19"/>
    <x v="0"/>
    <x v="5"/>
  </r>
  <r>
    <s v="I1"/>
    <s v="Vehicles collide in/on roadway"/>
    <x v="0"/>
    <m/>
    <s v="Haz_06 Speed differential or Speed change"/>
    <s v="C052"/>
    <s v="C047"/>
    <s v="Lack of awareness by Pedestrain / Cyclist of vehicular network  (sub-cause)"/>
    <s v="C052 Lack of awareness by Pedestrain / Cyclist of vehicular network  (sub-cause)"/>
    <x v="15"/>
    <s v="C052 Lack of awareness by Pedestrain / Cyclist of vehicular network  (sub-cause)"/>
    <s v="H022"/>
    <s v="Vehicle in/on roadway decelerates suddenly"/>
    <x v="19"/>
    <x v="0"/>
    <x v="5"/>
  </r>
  <r>
    <s v="I2"/>
    <s v="Vehicle leaves roadway - exits carriageway"/>
    <x v="1"/>
    <m/>
    <s v="Haz_06 Speed differential or Speed change"/>
    <s v="C052"/>
    <s v="C047"/>
    <s v="Lack of awareness by Pedestrain / Cyclist of vehicular network  (sub-cause)"/>
    <s v="C052 Lack of awareness by Pedestrain / Cyclist of vehicular network  (sub-cause)"/>
    <x v="15"/>
    <s v="C052 Lack of awareness by Pedestrain / Cyclist of vehicular network  (sub-cause)"/>
    <s v="H022"/>
    <s v="Vehicle in/on roadway decelerates suddenly"/>
    <x v="19"/>
    <x v="0"/>
    <x v="5"/>
  </r>
  <r>
    <s v="I7"/>
    <s v="Personal Harm (Non Collision)"/>
    <x v="3"/>
    <s v="Fall"/>
    <s v="Haz_06 Speed differential or Speed change"/>
    <s v="C052"/>
    <s v="C047"/>
    <s v="Lack of awareness by Pedestrain / Cyclist of vehicular network  (sub-cause)"/>
    <s v="C052 Lack of awareness by Pedestrain / Cyclist of vehicular network  (sub-cause)"/>
    <x v="15"/>
    <s v="C052 Lack of awareness by Pedestrain / Cyclist of vehicular network  (sub-cause)"/>
    <s v="H022"/>
    <s v="Vehicle in/on roadway decelerates suddenly"/>
    <x v="19"/>
    <x v="0"/>
    <x v="5"/>
  </r>
  <r>
    <s v="I1"/>
    <s v="Vehicles collide in/on roadway"/>
    <x v="0"/>
    <m/>
    <s v="Haz_06 Speed differential or Speed change"/>
    <s v="C053"/>
    <s v="C047"/>
    <s v="Pedestrian / Cyclist unable to hear/see approaching vehicle  (sub-cause)"/>
    <s v="C053 Pedestrian / Cyclist unable to hear/see approaching vehicle  (sub-cause)"/>
    <x v="15"/>
    <s v="C053 Pedestrian / Cyclist unable to hear/see approaching vehicle  (sub-cause)"/>
    <s v="H022"/>
    <s v="Vehicle in/on roadway decelerates suddenly"/>
    <x v="19"/>
    <x v="0"/>
    <x v="5"/>
  </r>
  <r>
    <s v="I2"/>
    <s v="Vehicle leaves roadway - exits carriageway"/>
    <x v="1"/>
    <m/>
    <s v="Haz_06 Speed differential or Speed change"/>
    <s v="C053"/>
    <s v="C047"/>
    <s v="Pedestrian / Cyclist unable to hear/see approaching vehicle  (sub-cause)"/>
    <s v="C053 Pedestrian / Cyclist unable to hear/see approaching vehicle  (sub-cause)"/>
    <x v="15"/>
    <s v="C053 Pedestrian / Cyclist unable to hear/see approaching vehicle  (sub-cause)"/>
    <s v="H022"/>
    <s v="Vehicle in/on roadway decelerates suddenly"/>
    <x v="19"/>
    <x v="0"/>
    <x v="5"/>
  </r>
  <r>
    <s v="I7"/>
    <s v="Personal Harm (Non Collision)"/>
    <x v="3"/>
    <s v="Fall"/>
    <s v="Haz_06 Speed differential or Speed change"/>
    <s v="C053"/>
    <s v="C047"/>
    <s v="Pedestrian / Cyclist unable to hear/see approaching vehicle  (sub-cause)"/>
    <s v="C053 Pedestrian / Cyclist unable to hear/see approaching vehicle  (sub-cause)"/>
    <x v="15"/>
    <s v="C053 Pedestrian / Cyclist unable to hear/see approaching vehicle  (sub-cause)"/>
    <s v="H022"/>
    <s v="Vehicle in/on roadway decelerates suddenly"/>
    <x v="19"/>
    <x v="0"/>
    <x v="5"/>
  </r>
  <r>
    <s v="I1"/>
    <s v="Vehicles collide in/on roadway"/>
    <x v="0"/>
    <m/>
    <s v="Haz_06 Speed differential or Speed change"/>
    <s v="C054"/>
    <s v="C047"/>
    <s v="Pedestrian/cyclist unable to move (e.g. shoe/wheel trapped in tracks)  (sub-cause)"/>
    <s v="C054 Pedestrian/cyclist unable to move (e.g. shoe/wheel trapped in tracks)  (sub-cause)"/>
    <x v="15"/>
    <s v="C054 Pedestrian/cyclist unable to move (e.g. shoe/wheel trapped in tracks)  (sub-cause)"/>
    <s v="H022"/>
    <s v="Vehicle in/on roadway decelerates suddenly"/>
    <x v="19"/>
    <x v="0"/>
    <x v="5"/>
  </r>
  <r>
    <s v="I2"/>
    <s v="Vehicle leaves roadway - exits carriageway"/>
    <x v="1"/>
    <m/>
    <s v="Haz_06 Speed differential or Speed change"/>
    <s v="C054"/>
    <s v="C047"/>
    <s v="Pedestrian/cyclist unable to move (e.g. shoe/wheel trapped in tracks)  (sub-cause)"/>
    <s v="C054 Pedestrian/cyclist unable to move (e.g. shoe/wheel trapped in tracks)  (sub-cause)"/>
    <x v="15"/>
    <s v="C054 Pedestrian/cyclist unable to move (e.g. shoe/wheel trapped in tracks)  (sub-cause)"/>
    <s v="H022"/>
    <s v="Vehicle in/on roadway decelerates suddenly"/>
    <x v="19"/>
    <x v="0"/>
    <x v="5"/>
  </r>
  <r>
    <s v="I7"/>
    <s v="Personal Harm (Non Collision)"/>
    <x v="3"/>
    <s v="Fall"/>
    <s v="Haz_06 Speed differential or Speed change"/>
    <s v="C054"/>
    <s v="C047"/>
    <s v="Pedestrian/cyclist unable to move (e.g. shoe/wheel trapped in tracks)  (sub-cause)"/>
    <s v="C054 Pedestrian/cyclist unable to move (e.g. shoe/wheel trapped in tracks)  (sub-cause)"/>
    <x v="15"/>
    <s v="C054 Pedestrian/cyclist unable to move (e.g. shoe/wheel trapped in tracks)  (sub-cause)"/>
    <s v="H022"/>
    <s v="Vehicle in/on roadway decelerates suddenly"/>
    <x v="19"/>
    <x v="0"/>
    <x v="5"/>
  </r>
  <r>
    <s v="I1"/>
    <s v="Vehicles collide in/on roadway"/>
    <x v="0"/>
    <m/>
    <s v="Haz_06 Speed differential or Speed change"/>
    <s v="C055"/>
    <s v="C047"/>
    <s v="March or Demonstration  (sub-cause)"/>
    <s v="C055 March or Demonstration  (sub-cause)"/>
    <x v="15"/>
    <s v="C055 March or Demonstration  (sub-cause)"/>
    <s v="H022"/>
    <s v="Vehicle in/on roadway decelerates suddenly"/>
    <x v="19"/>
    <x v="0"/>
    <x v="5"/>
  </r>
  <r>
    <s v="I2"/>
    <s v="Vehicle leaves roadway - exits carriageway"/>
    <x v="1"/>
    <m/>
    <s v="Haz_06 Speed differential or Speed change"/>
    <s v="C055"/>
    <s v="C047"/>
    <s v="March or Demonstration  (sub-cause)"/>
    <s v="C055 March or Demonstration  (sub-cause)"/>
    <x v="15"/>
    <s v="C055 March or Demonstration  (sub-cause)"/>
    <s v="H022"/>
    <s v="Vehicle in/on roadway decelerates suddenly"/>
    <x v="19"/>
    <x v="0"/>
    <x v="5"/>
  </r>
  <r>
    <s v="I7"/>
    <s v="Personal Harm (Non Collision)"/>
    <x v="3"/>
    <s v="Fall"/>
    <s v="Haz_06 Speed differential or Speed change"/>
    <s v="C055"/>
    <s v="C047"/>
    <s v="March or Demonstration  (sub-cause)"/>
    <s v="C055 March or Demonstration  (sub-cause)"/>
    <x v="15"/>
    <s v="C055 March or Demonstration  (sub-cause)"/>
    <s v="H022"/>
    <s v="Vehicle in/on roadway decelerates suddenly"/>
    <x v="19"/>
    <x v="0"/>
    <x v="5"/>
  </r>
  <r>
    <s v="I1"/>
    <s v="Vehicles collide in/on roadway"/>
    <x v="0"/>
    <m/>
    <s v="Haz_06 Speed differential or Speed change"/>
    <s v="C056"/>
    <s v="C047"/>
    <s v="Attempted Suicide (sub-cause)"/>
    <s v="C056 Attempted Suicide (sub-cause)"/>
    <x v="15"/>
    <s v="C056 Attempted Suicide (sub-cause)"/>
    <s v="H022"/>
    <s v="Vehicle in/on roadway decelerates suddenly"/>
    <x v="19"/>
    <x v="0"/>
    <x v="5"/>
  </r>
  <r>
    <s v="I2"/>
    <s v="Vehicle leaves roadway - exits carriageway"/>
    <x v="1"/>
    <m/>
    <s v="Haz_06 Speed differential or Speed change"/>
    <s v="C056"/>
    <s v="C047"/>
    <s v="Attempted Suicide (sub-cause)"/>
    <s v="C056 Attempted Suicide (sub-cause)"/>
    <x v="15"/>
    <s v="C056 Attempted Suicide (sub-cause)"/>
    <s v="H022"/>
    <s v="Vehicle in/on roadway decelerates suddenly"/>
    <x v="19"/>
    <x v="0"/>
    <x v="5"/>
  </r>
  <r>
    <s v="I7"/>
    <s v="Personal Harm (Non Collision)"/>
    <x v="3"/>
    <s v="Fall"/>
    <s v="Haz_06 Speed differential or Speed change"/>
    <s v="C056"/>
    <s v="C047"/>
    <s v="Attempted Suicide (sub-cause)"/>
    <s v="C056 Attempted Suicide (sub-cause)"/>
    <x v="15"/>
    <s v="C056 Attempted Suicide (sub-cause)"/>
    <s v="H022"/>
    <s v="Vehicle in/on roadway decelerates suddenly"/>
    <x v="19"/>
    <x v="0"/>
    <x v="5"/>
  </r>
  <r>
    <s v="I1"/>
    <s v="Vehicles collide in/on roadway"/>
    <x v="0"/>
    <m/>
    <s v="Haz_06 Speed differential or Speed change"/>
    <s v="C057"/>
    <s v="C047"/>
    <s v="Pedestrian / Cyclist misjudges width of approaching vehicle (sub-cause)"/>
    <s v="C057 Pedestrian / Cyclist misjudges width of approaching vehicle (sub-cause)"/>
    <x v="15"/>
    <s v="C057 Pedestrian / Cyclist misjudges width of approaching vehicle (sub-cause)"/>
    <s v="H022"/>
    <s v="Vehicle in/on roadway decelerates suddenly"/>
    <x v="19"/>
    <x v="0"/>
    <x v="5"/>
  </r>
  <r>
    <s v="I2"/>
    <s v="Vehicle leaves roadway - exits carriageway"/>
    <x v="1"/>
    <m/>
    <s v="Haz_06 Speed differential or Speed change"/>
    <s v="C057"/>
    <s v="C047"/>
    <s v="Pedestrian / Cyclist misjudges width of approaching vehicle (sub-cause)"/>
    <s v="C057 Pedestrian / Cyclist misjudges width of approaching vehicle (sub-cause)"/>
    <x v="15"/>
    <s v="C057 Pedestrian / Cyclist misjudges width of approaching vehicle (sub-cause)"/>
    <s v="H022"/>
    <s v="Vehicle in/on roadway decelerates suddenly"/>
    <x v="19"/>
    <x v="0"/>
    <x v="5"/>
  </r>
  <r>
    <s v="I7"/>
    <s v="Personal Harm (Non Collision)"/>
    <x v="3"/>
    <s v="Fall"/>
    <s v="Haz_06 Speed differential or Speed change"/>
    <s v="C057"/>
    <s v="C047"/>
    <s v="Pedestrian / Cyclist misjudges width of approaching vehicle (sub-cause)"/>
    <s v="C057 Pedestrian / Cyclist misjudges width of approaching vehicle (sub-cause)"/>
    <x v="15"/>
    <s v="C057 Pedestrian / Cyclist misjudges width of approaching vehicle (sub-cause)"/>
    <s v="H022"/>
    <s v="Vehicle in/on roadway decelerates suddenly"/>
    <x v="19"/>
    <x v="0"/>
    <x v="5"/>
  </r>
  <r>
    <s v="I1"/>
    <s v="Vehicles collide in/on roadway"/>
    <x v="0"/>
    <m/>
    <s v="Haz_06 Speed differential or Speed change"/>
    <s v="C058"/>
    <s v="C047"/>
    <s v="Pedestrian walking along roadway (sub-cause)"/>
    <s v="C058 Pedestrian walking along roadway (sub-cause)"/>
    <x v="15"/>
    <s v="C058 Pedestrian walking along roadway (sub-cause)"/>
    <s v="H022"/>
    <s v="Vehicle in/on roadway decelerates suddenly"/>
    <x v="19"/>
    <x v="0"/>
    <x v="5"/>
  </r>
  <r>
    <s v="I2"/>
    <s v="Vehicle leaves roadway - exits carriageway"/>
    <x v="1"/>
    <m/>
    <s v="Haz_06 Speed differential or Speed change"/>
    <s v="C058"/>
    <s v="C047"/>
    <s v="Pedestrian walking along roadway (sub-cause)"/>
    <s v="C058 Pedestrian walking along roadway (sub-cause)"/>
    <x v="15"/>
    <s v="C058 Pedestrian walking along roadway (sub-cause)"/>
    <s v="H022"/>
    <s v="Vehicle in/on roadway decelerates suddenly"/>
    <x v="19"/>
    <x v="0"/>
    <x v="5"/>
  </r>
  <r>
    <s v="I7"/>
    <s v="Personal Harm (Non Collision)"/>
    <x v="3"/>
    <s v="Fall"/>
    <s v="Haz_06 Speed differential or Speed change"/>
    <s v="C058"/>
    <s v="C047"/>
    <s v="Pedestrian walking along roadway (sub-cause)"/>
    <s v="C058 Pedestrian walking along roadway (sub-cause)"/>
    <x v="15"/>
    <s v="C058 Pedestrian walking along roadway (sub-cause)"/>
    <s v="H022"/>
    <s v="Vehicle in/on roadway decelerates suddenly"/>
    <x v="19"/>
    <x v="0"/>
    <x v="5"/>
  </r>
  <r>
    <s v="I1"/>
    <s v="Vehicles collide in/on roadway"/>
    <x v="0"/>
    <m/>
    <s v="Haz_06 Speed differential or Speed change"/>
    <s v="C066"/>
    <s v="NULL"/>
    <s v="Driver attempts to get the vehicle to safety, emergency telephone or tries to get home"/>
    <s v="C066 Driver attempts to get the vehicle to safety, emergency telephone or tries to get home"/>
    <x v="49"/>
    <s v=""/>
    <s v="H013"/>
    <s v="Excessively slow moving vehicle in running lane"/>
    <x v="16"/>
    <x v="1"/>
    <x v="5"/>
  </r>
  <r>
    <s v="I2"/>
    <s v="Vehicle leaves roadway - exits carriageway"/>
    <x v="1"/>
    <m/>
    <s v="Haz_06 Speed differential or Speed change"/>
    <s v="C066"/>
    <s v="NULL"/>
    <s v="Driver attempts to get the vehicle to safety, emergency telephone or tries to get home"/>
    <s v="C066 Driver attempts to get the vehicle to safety, emergency telephone or tries to get home"/>
    <x v="49"/>
    <s v=""/>
    <s v="H013"/>
    <s v="Excessively slow moving vehicle in running lane"/>
    <x v="16"/>
    <x v="1"/>
    <x v="5"/>
  </r>
  <r>
    <s v="I1"/>
    <s v="Vehicles collide in/on roadway"/>
    <x v="0"/>
    <m/>
    <s v="Haz_06 Speed differential or Speed change"/>
    <s v="C067"/>
    <s v="C066"/>
    <s v="Driver feeling unwell (sub-cause)"/>
    <s v="C067 Driver feeling unwell (sub-cause)"/>
    <x v="49"/>
    <s v="C067 Driver feeling unwell (sub-cause)"/>
    <s v="H013"/>
    <s v="Excessively slow moving vehicle in running lane"/>
    <x v="16"/>
    <x v="1"/>
    <x v="5"/>
  </r>
  <r>
    <s v="I2"/>
    <s v="Vehicle leaves roadway - exits carriageway"/>
    <x v="1"/>
    <m/>
    <s v="Haz_06 Speed differential or Speed change"/>
    <s v="C067"/>
    <s v="C066"/>
    <s v="Driver feeling unwell (sub-cause)"/>
    <s v="C067 Driver feeling unwell (sub-cause)"/>
    <x v="49"/>
    <s v="C067 Driver feeling unwell (sub-cause)"/>
    <s v="H013"/>
    <s v="Excessively slow moving vehicle in running lane"/>
    <x v="16"/>
    <x v="1"/>
    <x v="5"/>
  </r>
  <r>
    <s v="I1"/>
    <s v="Vehicles collide in/on roadway"/>
    <x v="0"/>
    <m/>
    <s v="Haz_06 Speed differential or Speed change"/>
    <s v="C068"/>
    <s v="NULL"/>
    <s v="Incorrect lane usage for vehicle speed"/>
    <s v="C068 Incorrect lane usage for vehicle speed"/>
    <x v="50"/>
    <s v=""/>
    <s v="H013"/>
    <s v="Excessively slow moving vehicle in running lane"/>
    <x v="16"/>
    <x v="1"/>
    <x v="5"/>
  </r>
  <r>
    <s v="I2"/>
    <s v="Vehicle leaves roadway - exits carriageway"/>
    <x v="1"/>
    <m/>
    <s v="Haz_06 Speed differential or Speed change"/>
    <s v="C068"/>
    <s v="NULL"/>
    <s v="Incorrect lane usage for vehicle speed"/>
    <s v="C068 Incorrect lane usage for vehicle speed"/>
    <x v="50"/>
    <s v=""/>
    <s v="H013"/>
    <s v="Excessively slow moving vehicle in running lane"/>
    <x v="16"/>
    <x v="1"/>
    <x v="5"/>
  </r>
  <r>
    <s v="I1"/>
    <s v="Vehicles collide in/on roadway"/>
    <x v="0"/>
    <m/>
    <s v="Haz_06 Speed differential or Speed change"/>
    <s v="C069"/>
    <s v="NULL"/>
    <s v="Mechanical problems (other than with drive train) that make it unsafe to travel faster"/>
    <s v="C069 Mechanical problems (other than with drive train) that make it unsafe to travel faster"/>
    <x v="51"/>
    <s v=""/>
    <s v="H013"/>
    <s v="Excessively slow moving vehicle in running lane"/>
    <x v="16"/>
    <x v="1"/>
    <x v="5"/>
  </r>
  <r>
    <s v="I2"/>
    <s v="Vehicle leaves roadway - exits carriageway"/>
    <x v="1"/>
    <m/>
    <s v="Haz_06 Speed differential or Speed change"/>
    <s v="C069"/>
    <s v="C190"/>
    <s v="Mechanical problems (other than with drive train) that make it unsafe to travel faster (sub-cause)"/>
    <s v="C069 Mechanical problems (other than with drive train) that make it unsafe to travel faster (sub-cause)"/>
    <x v="52"/>
    <s v="C069 Mechanical problems (other than with drive train) that make it unsafe to travel faster (sub-cause)"/>
    <s v="H013"/>
    <s v="Excessively slow moving vehicle in running lane"/>
    <x v="16"/>
    <x v="1"/>
    <x v="5"/>
  </r>
  <r>
    <s v="I1"/>
    <s v="Vehicles collide in/on roadway"/>
    <x v="0"/>
    <m/>
    <s v="Haz_06 Speed differential or Speed change"/>
    <s v="C070"/>
    <s v="NULL"/>
    <s v="Over-cautious driver"/>
    <s v="C070 Over-cautious driver"/>
    <x v="53"/>
    <s v=""/>
    <s v="H013"/>
    <s v="Excessively slow moving vehicle in running lane"/>
    <x v="16"/>
    <x v="1"/>
    <x v="5"/>
  </r>
  <r>
    <s v="I2"/>
    <s v="Vehicle leaves roadway - exits carriageway"/>
    <x v="1"/>
    <m/>
    <s v="Haz_06 Speed differential or Speed change"/>
    <s v="C070"/>
    <s v="NULL"/>
    <s v="Over-cautious driver"/>
    <s v="C070 Over-cautious driver"/>
    <x v="53"/>
    <s v=""/>
    <s v="H013"/>
    <s v="Excessively slow moving vehicle in running lane"/>
    <x v="16"/>
    <x v="1"/>
    <x v="5"/>
  </r>
  <r>
    <s v="I1"/>
    <s v="Vehicles collide in/on roadway"/>
    <x v="0"/>
    <m/>
    <s v="Haz_06 Speed differential or Speed change"/>
    <s v="C071"/>
    <s v="NULL"/>
    <s v="Problems in the drive train that prevent the vehicle travelling faster "/>
    <s v="C071 Problems in the drive train that prevent the vehicle travelling faster "/>
    <x v="54"/>
    <s v=""/>
    <s v="H013"/>
    <s v="Excessively slow moving vehicle in running lane"/>
    <x v="16"/>
    <x v="1"/>
    <x v="5"/>
  </r>
  <r>
    <s v="I2"/>
    <s v="Vehicle leaves roadway - exits carriageway"/>
    <x v="1"/>
    <m/>
    <s v="Haz_06 Speed differential or Speed change"/>
    <s v="C071"/>
    <s v="C190"/>
    <s v="Problems in the drive train that prevent the vehicle travelling faster (sub-cause)"/>
    <s v="C071 Problems in the drive train that prevent the vehicle travelling faster (sub-cause)"/>
    <x v="52"/>
    <s v="C071 Problems in the drive train that prevent the vehicle travelling faster (sub-cause)"/>
    <s v="H013"/>
    <s v="Excessively slow moving vehicle in running lane"/>
    <x v="16"/>
    <x v="1"/>
    <x v="5"/>
  </r>
  <r>
    <s v="I1"/>
    <s v="Vehicles collide in/on roadway"/>
    <x v="0"/>
    <m/>
    <s v="Haz_06 Speed differential or Speed change"/>
    <s v="C072"/>
    <s v="NULL"/>
    <s v="Problems that affect the driver's confidence"/>
    <s v="C072 Problems that affect the driver's confidence"/>
    <x v="55"/>
    <s v=""/>
    <s v="H013"/>
    <s v="Excessively slow moving vehicle in running lane"/>
    <x v="16"/>
    <x v="1"/>
    <x v="5"/>
  </r>
  <r>
    <s v="I2"/>
    <s v="Vehicle leaves roadway - exits carriageway"/>
    <x v="1"/>
    <m/>
    <s v="Haz_06 Speed differential or Speed change"/>
    <s v="C072"/>
    <s v="C190"/>
    <s v="Problems that affect the driver's confidence (sub-cause)"/>
    <s v="C072 Problems that affect the driver's confidence (sub-cause)"/>
    <x v="52"/>
    <s v="C072 Problems that affect the driver's confidence (sub-cause)"/>
    <s v="H013"/>
    <s v="Excessively slow moving vehicle in running lane"/>
    <x v="16"/>
    <x v="1"/>
    <x v="5"/>
  </r>
  <r>
    <s v="I1"/>
    <s v="Vehicles collide in/on roadway"/>
    <x v="0"/>
    <m/>
    <s v="Haz_06 Speed differential or Speed change"/>
    <s v="C073"/>
    <s v="NULL"/>
    <s v="Abnormal/Oversize load"/>
    <s v="C073 Abnormal/Oversize load"/>
    <x v="56"/>
    <s v=""/>
    <s v="H013"/>
    <s v="Excessively slow moving vehicle in running lane"/>
    <x v="16"/>
    <x v="1"/>
    <x v="5"/>
  </r>
  <r>
    <s v="I2"/>
    <s v="Vehicle leaves roadway - exits carriageway"/>
    <x v="1"/>
    <m/>
    <s v="Haz_06 Speed differential or Speed change"/>
    <s v="C073"/>
    <s v="NULL"/>
    <s v="Abnormal/Oversize load"/>
    <s v="C073 Abnormal/Oversize load"/>
    <x v="56"/>
    <s v=""/>
    <s v="H013"/>
    <s v="Excessively slow moving vehicle in running lane"/>
    <x v="16"/>
    <x v="1"/>
    <x v="5"/>
  </r>
  <r>
    <s v="I1"/>
    <s v="Vehicles collide in/on roadway"/>
    <x v="0"/>
    <m/>
    <s v="Haz_06 Speed differential or Speed change"/>
    <s v="C074"/>
    <s v="NULL"/>
    <s v="Drivers ignore speed limits signals and/or road rules"/>
    <s v="C074 Drivers ignore speed limits signals and/or road rules"/>
    <x v="57"/>
    <s v=""/>
    <s v="H014"/>
    <s v="Group of Vehicles drive too fast (in relation to set/not set speed limit)"/>
    <x v="17"/>
    <x v="1"/>
    <x v="5"/>
  </r>
  <r>
    <s v="I2"/>
    <s v="Vehicle leaves roadway - exits carriageway"/>
    <x v="1"/>
    <m/>
    <s v="Haz_06 Speed differential or Speed change"/>
    <s v="C074"/>
    <s v="NULL"/>
    <s v="Drivers ignore speed limits signals and/or road rules"/>
    <s v="C074 Drivers ignore speed limits signals and/or road rules"/>
    <x v="57"/>
    <s v=""/>
    <s v="H014"/>
    <s v="Group of Vehicles drive too fast (in relation to set/not set speed limit)"/>
    <x v="17"/>
    <x v="1"/>
    <x v="5"/>
  </r>
  <r>
    <s v="I1"/>
    <s v="Vehicles collide in/on roadway"/>
    <x v="0"/>
    <m/>
    <s v="Haz_06 Speed differential or Speed change"/>
    <s v="C075"/>
    <s v="C074"/>
    <s v="Mimicking other driver behaviour (sub-cause)"/>
    <s v="C075 Mimicking other driver behaviour (sub-cause)"/>
    <x v="57"/>
    <s v="C075 Mimicking other driver behaviour (sub-cause)"/>
    <s v="H014"/>
    <s v="Group of Vehicles drive too fast (in relation to set/not set speed limit)"/>
    <x v="17"/>
    <x v="1"/>
    <x v="5"/>
  </r>
  <r>
    <s v="I2"/>
    <s v="Vehicle leaves roadway - exits carriageway"/>
    <x v="1"/>
    <m/>
    <s v="Haz_06 Speed differential or Speed change"/>
    <s v="C075"/>
    <s v="C074"/>
    <s v="Mimicking other driver behaviour (sub-cause)"/>
    <s v="C075 Mimicking other driver behaviour (sub-cause)"/>
    <x v="57"/>
    <s v="C075 Mimicking other driver behaviour (sub-cause)"/>
    <s v="H014"/>
    <s v="Group of Vehicles drive too fast (in relation to set/not set speed limit)"/>
    <x v="17"/>
    <x v="1"/>
    <x v="5"/>
  </r>
  <r>
    <s v="I1"/>
    <s v="Vehicles collide in/on roadway"/>
    <x v="0"/>
    <m/>
    <s v="Haz_06 Speed differential or Speed change"/>
    <s v="C076"/>
    <s v="C074"/>
    <s v="Reason for speed restriction not apparent - signals lack credibility (sub-cause)"/>
    <s v="C076 Reason for speed restriction not apparent - signals lack credibility (sub-cause)"/>
    <x v="57"/>
    <s v="C076 Reason for speed restriction not apparent - signals lack credibility (sub-cause)"/>
    <s v="H014"/>
    <s v="Group of Vehicles drive too fast (in relation to set/not set speed limit)"/>
    <x v="17"/>
    <x v="1"/>
    <x v="5"/>
  </r>
  <r>
    <s v="I2"/>
    <s v="Vehicle leaves roadway - exits carriageway"/>
    <x v="1"/>
    <m/>
    <s v="Haz_06 Speed differential or Speed change"/>
    <s v="C076"/>
    <s v="C074"/>
    <s v="Reason for speed restriction not apparent - signals lack credibility (sub-cause)"/>
    <s v="C076 Reason for speed restriction not apparent - signals lack credibility (sub-cause)"/>
    <x v="57"/>
    <s v="C076 Reason for speed restriction not apparent - signals lack credibility (sub-cause)"/>
    <s v="H014"/>
    <s v="Group of Vehicles drive too fast (in relation to set/not set speed limit)"/>
    <x v="17"/>
    <x v="1"/>
    <x v="5"/>
  </r>
  <r>
    <s v="I1"/>
    <s v="Vehicles collide in/on roadway"/>
    <x v="0"/>
    <m/>
    <s v="Haz_06 Speed differential or Speed change"/>
    <s v="C077"/>
    <s v="C074"/>
    <s v="Speed limit appears too slow when lanes are flowing freely (sub-cause)"/>
    <s v="C077 Speed limit appears too slow when lanes are flowing freely (sub-cause)"/>
    <x v="57"/>
    <s v="C077 Speed limit appears too slow when lanes are flowing freely (sub-cause)"/>
    <s v="H014"/>
    <s v="Group of Vehicles drive too fast (in relation to set/not set speed limit)"/>
    <x v="17"/>
    <x v="1"/>
    <x v="5"/>
  </r>
  <r>
    <s v="I2"/>
    <s v="Vehicle leaves roadway - exits carriageway"/>
    <x v="1"/>
    <m/>
    <s v="Haz_06 Speed differential or Speed change"/>
    <s v="C077"/>
    <s v="C074"/>
    <s v="Speed limit appears too slow when lanes are flowing freely (sub-cause)"/>
    <s v="C077 Speed limit appears too slow when lanes are flowing freely (sub-cause)"/>
    <x v="57"/>
    <s v="C077 Speed limit appears too slow when lanes are flowing freely (sub-cause)"/>
    <s v="H014"/>
    <s v="Group of Vehicles drive too fast (in relation to set/not set speed limit)"/>
    <x v="17"/>
    <x v="1"/>
    <x v="5"/>
  </r>
  <r>
    <s v="I1"/>
    <s v="Vehicles collide in/on roadway"/>
    <x v="0"/>
    <m/>
    <s v="Haz_06 Speed differential or Speed change"/>
    <s v="C078"/>
    <s v="NULL"/>
    <s v="Ignorance of speed restrictions and disregard for law"/>
    <s v="C078 Ignorance of speed restrictions and disregard for law"/>
    <x v="58"/>
    <s v=""/>
    <s v="H015"/>
    <s v="Individual vehicle is driven too fast"/>
    <x v="20"/>
    <x v="1"/>
    <x v="5"/>
  </r>
  <r>
    <s v="I2"/>
    <s v="Vehicle leaves roadway - exits carriageway"/>
    <x v="1"/>
    <m/>
    <s v="Haz_06 Speed differential or Speed change"/>
    <s v="C078"/>
    <s v="NULL"/>
    <s v="Ignorance of speed restrictions and disregard for law"/>
    <s v="C078 Ignorance of speed restrictions and disregard for law"/>
    <x v="58"/>
    <s v=""/>
    <s v="H015"/>
    <s v="Individual vehicle is driven too fast"/>
    <x v="20"/>
    <x v="1"/>
    <x v="5"/>
  </r>
  <r>
    <s v="I1"/>
    <s v="Vehicles collide in/on roadway"/>
    <x v="0"/>
    <m/>
    <s v="Haz_06 Speed differential or Speed change"/>
    <s v="C080"/>
    <s v="NULL"/>
    <s v="Vehicle pursuit (by Police or other motorist)"/>
    <s v="C080 Vehicle pursuit (by Police or other motorist)"/>
    <x v="59"/>
    <s v=""/>
    <s v="H015"/>
    <s v="Individual vehicle is driven too fast"/>
    <x v="20"/>
    <x v="1"/>
    <x v="5"/>
  </r>
  <r>
    <s v="I2"/>
    <s v="Vehicle leaves roadway - exits carriageway"/>
    <x v="1"/>
    <m/>
    <s v="Haz_06 Speed differential or Speed change"/>
    <s v="C080"/>
    <s v="NULL"/>
    <s v="Vehicle pursuit (by Police or other motorist)"/>
    <s v="C080 Vehicle pursuit (by Police or other motorist)"/>
    <x v="59"/>
    <s v=""/>
    <s v="H015"/>
    <s v="Individual vehicle is driven too fast"/>
    <x v="20"/>
    <x v="1"/>
    <x v="5"/>
  </r>
  <r>
    <s v="I1"/>
    <s v="Vehicles collide in/on roadway"/>
    <x v="0"/>
    <m/>
    <s v="Haz_06 Speed differential or Speed change"/>
    <s v="C082"/>
    <s v="NULL"/>
    <s v="Congestion"/>
    <s v="C082 Congestion"/>
    <x v="60"/>
    <s v=""/>
    <s v="H016"/>
    <s v="Rapid change of general vehicle speed"/>
    <x v="21"/>
    <x v="0"/>
    <x v="5"/>
  </r>
  <r>
    <s v="I2"/>
    <s v="Vehicle leaves roadway - exits carriageway"/>
    <x v="1"/>
    <m/>
    <s v="Haz_06 Speed differential or Speed change"/>
    <s v="C082"/>
    <s v="NULL"/>
    <s v="Congestion"/>
    <s v="C082 Congestion"/>
    <x v="60"/>
    <s v=""/>
    <s v="H016"/>
    <s v="Rapid change of general vehicle speed"/>
    <x v="21"/>
    <x v="0"/>
    <x v="5"/>
  </r>
  <r>
    <s v="I1"/>
    <s v="Vehicles collide in/on roadway"/>
    <x v="0"/>
    <m/>
    <s v="Haz_06 Speed differential or Speed change"/>
    <s v="C083"/>
    <s v="NULL"/>
    <s v="Driver cannot see why vehicle in front has stopped"/>
    <s v="C083 Driver cannot see why vehicle in front has stopped"/>
    <x v="61"/>
    <s v=""/>
    <s v="H016"/>
    <s v="Rapid change of general vehicle speed"/>
    <x v="21"/>
    <x v="0"/>
    <x v="5"/>
  </r>
  <r>
    <s v="I2"/>
    <s v="Vehicle leaves roadway - exits carriageway"/>
    <x v="1"/>
    <m/>
    <s v="Haz_06 Speed differential or Speed change"/>
    <s v="C083"/>
    <s v="NULL"/>
    <s v="Driver cannot see why vehicle in front has stopped"/>
    <s v="C083 Driver cannot see why vehicle in front has stopped"/>
    <x v="61"/>
    <s v=""/>
    <s v="H016"/>
    <s v="Rapid change of general vehicle speed"/>
    <x v="21"/>
    <x v="0"/>
    <x v="5"/>
  </r>
  <r>
    <s v="I1"/>
    <s v="Vehicles collide in/on roadway"/>
    <x v="0"/>
    <m/>
    <s v="Haz_06 Speed differential or Speed change"/>
    <s v="C084"/>
    <s v="NULL"/>
    <s v="Driver unable to predict traffic conditions ahead"/>
    <s v="C084 Driver unable to predict traffic conditions ahead"/>
    <x v="62"/>
    <s v=""/>
    <s v="H016"/>
    <s v="Rapid change of general vehicle speed"/>
    <x v="21"/>
    <x v="0"/>
    <x v="5"/>
  </r>
  <r>
    <s v="I2"/>
    <s v="Vehicle leaves roadway - exits carriageway"/>
    <x v="1"/>
    <m/>
    <s v="Haz_06 Speed differential or Speed change"/>
    <s v="C084"/>
    <s v="NULL"/>
    <s v="Driver unable to predict traffic conditions ahead"/>
    <s v="C084 Driver unable to predict traffic conditions ahead"/>
    <x v="62"/>
    <s v=""/>
    <s v="H016"/>
    <s v="Rapid change of general vehicle speed"/>
    <x v="21"/>
    <x v="0"/>
    <x v="5"/>
  </r>
  <r>
    <s v="I1"/>
    <s v="Vehicles collide in/on roadway"/>
    <x v="0"/>
    <m/>
    <s v="Haz_06 Speed differential or Speed change"/>
    <s v="C085"/>
    <s v="NULL"/>
    <s v="Increasing traffic density"/>
    <s v="C085 Increasing traffic density"/>
    <x v="63"/>
    <s v=""/>
    <s v="H016"/>
    <s v="Rapid change of general vehicle speed"/>
    <x v="21"/>
    <x v="0"/>
    <x v="5"/>
  </r>
  <r>
    <s v="I2"/>
    <s v="Vehicle leaves roadway - exits carriageway"/>
    <x v="1"/>
    <m/>
    <s v="Haz_06 Speed differential or Speed change"/>
    <s v="C085"/>
    <s v="NULL"/>
    <s v="Increasing traffic density"/>
    <s v="C085 Increasing traffic density"/>
    <x v="63"/>
    <s v=""/>
    <s v="H016"/>
    <s v="Rapid change of general vehicle speed"/>
    <x v="21"/>
    <x v="0"/>
    <x v="5"/>
  </r>
  <r>
    <s v="I1"/>
    <s v="Vehicles collide in/on roadway"/>
    <x v="0"/>
    <m/>
    <s v="Haz_06 Speed differential or Speed change"/>
    <s v="C095"/>
    <s v="NULL"/>
    <s v="Misconception of motorcycle braking ability"/>
    <s v="C095 Misconception of motorcycle braking ability"/>
    <x v="64"/>
    <s v=""/>
    <s v="H019"/>
    <s v="Tailgating"/>
    <x v="18"/>
    <x v="1"/>
    <x v="5"/>
  </r>
  <r>
    <s v="I1"/>
    <s v="Vehicles collide in/on roadway"/>
    <x v="0"/>
    <m/>
    <s v="Haz_06 Speed differential or Speed change"/>
    <s v="C096"/>
    <s v="NULL"/>
    <s v="Vehicle in front driving slowly"/>
    <s v="C096 Vehicle in front driving slowly"/>
    <x v="65"/>
    <s v=""/>
    <s v="H019"/>
    <s v="Tailgating"/>
    <x v="18"/>
    <x v="1"/>
    <x v="5"/>
  </r>
  <r>
    <s v="I1"/>
    <s v="Vehicles collide in/on roadway"/>
    <x v="0"/>
    <m/>
    <s v="Haz_06 Speed differential or Speed change"/>
    <s v="C105"/>
    <s v="C109"/>
    <s v="Track or points failure (sub-cause)"/>
    <s v="C105 Track or points failure (sub-cause)"/>
    <x v="3"/>
    <s v="C105 Track or points failure (sub-cause)"/>
    <s v="H022"/>
    <s v="Vehicle in/on roadway decelerates suddenly"/>
    <x v="19"/>
    <x v="0"/>
    <x v="5"/>
  </r>
  <r>
    <s v="I2"/>
    <s v="Vehicle leaves roadway - exits carriageway"/>
    <x v="1"/>
    <m/>
    <s v="Haz_06 Speed differential or Speed change"/>
    <s v="C105"/>
    <s v="C109"/>
    <s v="Track or points failure (sub-cause)"/>
    <s v="C105 Track or points failure (sub-cause)"/>
    <x v="3"/>
    <s v="C105 Track or points failure (sub-cause)"/>
    <s v="H022"/>
    <s v="Vehicle in/on roadway decelerates suddenly"/>
    <x v="19"/>
    <x v="0"/>
    <x v="5"/>
  </r>
  <r>
    <s v="I7"/>
    <s v="Personal Harm (Non Collision)"/>
    <x v="3"/>
    <s v="Fall"/>
    <s v="Haz_06 Speed differential or Speed change"/>
    <s v="C105"/>
    <s v="C109"/>
    <s v="Track or points failure (sub-cause)"/>
    <s v="C105 Track or points failure (sub-cause)"/>
    <x v="3"/>
    <s v="C105 Track or points failure (sub-cause)"/>
    <s v="H022"/>
    <s v="Vehicle in/on roadway decelerates suddenly"/>
    <x v="19"/>
    <x v="0"/>
    <x v="5"/>
  </r>
  <r>
    <s v="I1"/>
    <s v="Vehicles collide in/on roadway"/>
    <x v="0"/>
    <m/>
    <s v="Haz_06 Speed differential or Speed change"/>
    <s v="C106"/>
    <s v="NULL"/>
    <s v="Animal in/on roadway"/>
    <s v="C106 Animal in/on roadway"/>
    <x v="66"/>
    <s v=""/>
    <s v="H022"/>
    <s v="Vehicle in/on roadway decelerates suddenly"/>
    <x v="19"/>
    <x v="0"/>
    <x v="5"/>
  </r>
  <r>
    <s v="I1"/>
    <s v="Vehicles collide in/on roadway"/>
    <x v="0"/>
    <m/>
    <s v="Haz_06 Speed differential or Speed change"/>
    <s v="C106"/>
    <s v="NULL"/>
    <s v="Animal in/on roadway"/>
    <s v="C106 Animal in/on roadway"/>
    <x v="66"/>
    <s v=""/>
    <s v="H022"/>
    <s v="Vehicle in/on roadway decelerates suddenly"/>
    <x v="19"/>
    <x v="0"/>
    <x v="5"/>
  </r>
  <r>
    <s v="I2"/>
    <s v="Vehicle leaves roadway - exits carriageway"/>
    <x v="1"/>
    <m/>
    <s v="Haz_06 Speed differential or Speed change"/>
    <s v="C106"/>
    <s v="NULL"/>
    <s v="Animal in/on roadway"/>
    <s v="C106 Animal in/on roadway"/>
    <x v="66"/>
    <s v=""/>
    <s v="H022"/>
    <s v="Vehicle in/on roadway decelerates suddenly"/>
    <x v="19"/>
    <x v="0"/>
    <x v="5"/>
  </r>
  <r>
    <s v="I2"/>
    <s v="Vehicle leaves roadway - exits carriageway"/>
    <x v="1"/>
    <m/>
    <s v="Haz_06 Speed differential or Speed change"/>
    <s v="C106"/>
    <s v="NULL"/>
    <s v="Animal in/on roadway"/>
    <s v="C106 Animal in/on roadway"/>
    <x v="66"/>
    <s v=""/>
    <s v="H022"/>
    <s v="Vehicle in/on roadway decelerates suddenly"/>
    <x v="19"/>
    <x v="0"/>
    <x v="5"/>
  </r>
  <r>
    <s v="I7"/>
    <s v="Personal Harm (Non Collision)"/>
    <x v="3"/>
    <s v="Fall"/>
    <s v="Haz_06 Speed differential or Speed change"/>
    <s v="C106"/>
    <s v="NULL"/>
    <s v="Animal in/on roadway"/>
    <s v="C106 Animal in/on roadway"/>
    <x v="66"/>
    <s v=""/>
    <s v="H022"/>
    <s v="Vehicle in/on roadway decelerates suddenly"/>
    <x v="19"/>
    <x v="0"/>
    <x v="5"/>
  </r>
  <r>
    <s v="I1"/>
    <s v="Vehicles collide in/on roadway"/>
    <x v="0"/>
    <m/>
    <s v="Haz_06 Speed differential or Speed change"/>
    <s v="C107"/>
    <s v="NULL"/>
    <s v="Driver sees a police car"/>
    <s v="C107 Driver sees a police car"/>
    <x v="67"/>
    <s v=""/>
    <s v="H022"/>
    <s v="Vehicle in/on roadway decelerates suddenly"/>
    <x v="19"/>
    <x v="0"/>
    <x v="5"/>
  </r>
  <r>
    <s v="I1"/>
    <s v="Vehicles collide in/on roadway"/>
    <x v="0"/>
    <m/>
    <s v="Haz_06 Speed differential or Speed change"/>
    <s v="C107"/>
    <s v="NULL"/>
    <s v="Driver sees a police car"/>
    <s v="C107 Driver sees a police car"/>
    <x v="67"/>
    <s v=""/>
    <s v="H022"/>
    <s v="Vehicle in/on roadway decelerates suddenly"/>
    <x v="19"/>
    <x v="0"/>
    <x v="5"/>
  </r>
  <r>
    <s v="I2"/>
    <s v="Vehicle leaves roadway - exits carriageway"/>
    <x v="1"/>
    <m/>
    <s v="Haz_06 Speed differential or Speed change"/>
    <s v="C107"/>
    <s v="NULL"/>
    <s v="Driver sees a police car"/>
    <s v="C107 Driver sees a police car"/>
    <x v="67"/>
    <s v=""/>
    <s v="H022"/>
    <s v="Vehicle in/on roadway decelerates suddenly"/>
    <x v="19"/>
    <x v="0"/>
    <x v="5"/>
  </r>
  <r>
    <s v="I2"/>
    <s v="Vehicle leaves roadway - exits carriageway"/>
    <x v="1"/>
    <m/>
    <s v="Haz_06 Speed differential or Speed change"/>
    <s v="C107"/>
    <s v="NULL"/>
    <s v="Driver sees a police car"/>
    <s v="C107 Driver sees a police car"/>
    <x v="67"/>
    <s v=""/>
    <s v="H022"/>
    <s v="Vehicle in/on roadway decelerates suddenly"/>
    <x v="19"/>
    <x v="0"/>
    <x v="5"/>
  </r>
  <r>
    <s v="I7"/>
    <s v="Personal Harm (Non Collision)"/>
    <x v="3"/>
    <s v="Fall"/>
    <s v="Haz_06 Speed differential or Speed change"/>
    <s v="C107"/>
    <s v="NULL"/>
    <s v="Driver sees a police car"/>
    <s v="C107 Driver sees a police car"/>
    <x v="67"/>
    <s v=""/>
    <s v="H022"/>
    <s v="Vehicle in/on roadway decelerates suddenly"/>
    <x v="19"/>
    <x v="0"/>
    <x v="5"/>
  </r>
  <r>
    <s v="I1"/>
    <s v="Vehicles collide in/on roadway"/>
    <x v="0"/>
    <m/>
    <s v="Haz_06 Speed differential or Speed change"/>
    <s v="C109"/>
    <s v="NULL"/>
    <s v="Derailment"/>
    <s v="C109 Derailment"/>
    <x v="3"/>
    <s v=""/>
    <s v="H022"/>
    <s v="Vehicle in/on roadway decelerates suddenly"/>
    <x v="19"/>
    <x v="0"/>
    <x v="5"/>
  </r>
  <r>
    <s v="I2"/>
    <s v="Vehicle leaves roadway - exits carriageway"/>
    <x v="1"/>
    <m/>
    <s v="Haz_06 Speed differential or Speed change"/>
    <s v="C109"/>
    <s v="NULL"/>
    <s v="Derailment"/>
    <s v="C109 Derailment"/>
    <x v="3"/>
    <s v=""/>
    <s v="H022"/>
    <s v="Vehicle in/on roadway decelerates suddenly"/>
    <x v="19"/>
    <x v="0"/>
    <x v="5"/>
  </r>
  <r>
    <s v="I7"/>
    <s v="Personal Harm (Non Collision)"/>
    <x v="3"/>
    <s v="Fall"/>
    <s v="Haz_06 Speed differential or Speed change"/>
    <s v="C109"/>
    <s v="NULL"/>
    <s v="Derailment"/>
    <s v="C109 Derailment"/>
    <x v="3"/>
    <s v=""/>
    <s v="H022"/>
    <s v="Vehicle in/on roadway decelerates suddenly"/>
    <x v="19"/>
    <x v="0"/>
    <x v="5"/>
  </r>
  <r>
    <s v="I7"/>
    <s v="Personal Harm (Non Collision)"/>
    <x v="3"/>
    <s v="Fall"/>
    <s v="Haz_06 Speed differential or Speed change"/>
    <s v="C159"/>
    <s v="NULL"/>
    <s v="Approaching 'blocked' intersection too quickly"/>
    <s v="C159 Approaching 'blocked' intersection too quickly"/>
    <x v="68"/>
    <s v=""/>
    <s v="H022"/>
    <s v="Vehicle in/on roadway decelerates suddenly"/>
    <x v="19"/>
    <x v="0"/>
    <x v="5"/>
  </r>
  <r>
    <s v="I1"/>
    <s v="Vehicles collide in/on roadway"/>
    <x v="0"/>
    <m/>
    <s v="Haz_07 Environmental conditions"/>
    <s v="C086"/>
    <s v="NULL"/>
    <s v="Darkness"/>
    <s v="C086 Darkness"/>
    <x v="69"/>
    <s v=""/>
    <s v="H017"/>
    <s v="Reduced visibility due to weather conditions"/>
    <x v="22"/>
    <x v="1"/>
    <x v="6"/>
  </r>
  <r>
    <s v="I2"/>
    <s v="Vehicle leaves roadway - exits carriageway"/>
    <x v="1"/>
    <m/>
    <s v="Haz_07 Environmental conditions"/>
    <s v="C086"/>
    <s v="NULL"/>
    <s v="Darkness"/>
    <s v="C086 Darkness"/>
    <x v="69"/>
    <s v=""/>
    <s v="H017"/>
    <s v="Reduced visibility due to weather conditions"/>
    <x v="22"/>
    <x v="1"/>
    <x v="6"/>
  </r>
  <r>
    <s v="I1"/>
    <s v="Vehicles collide in/on roadway"/>
    <x v="0"/>
    <m/>
    <s v="Haz_07 Environmental conditions"/>
    <s v="C087"/>
    <s v="NULL"/>
    <s v="Fog"/>
    <s v="C087 Fog"/>
    <x v="70"/>
    <s v=""/>
    <s v="H017"/>
    <s v="Reduced visibility due to weather conditions"/>
    <x v="22"/>
    <x v="1"/>
    <x v="6"/>
  </r>
  <r>
    <s v="I2"/>
    <s v="Vehicle leaves roadway - exits carriageway"/>
    <x v="1"/>
    <m/>
    <s v="Haz_07 Environmental conditions"/>
    <s v="C087"/>
    <s v="NULL"/>
    <s v="Fog"/>
    <s v="C087 Fog"/>
    <x v="70"/>
    <s v=""/>
    <s v="H017"/>
    <s v="Reduced visibility due to weather conditions"/>
    <x v="22"/>
    <x v="1"/>
    <x v="6"/>
  </r>
  <r>
    <s v="I1"/>
    <s v="Vehicles collide in/on roadway"/>
    <x v="0"/>
    <m/>
    <s v="Haz_07 Environmental conditions"/>
    <s v="C088"/>
    <s v="NULL"/>
    <s v="Low sun"/>
    <s v="C088 Low sun"/>
    <x v="71"/>
    <s v=""/>
    <s v="H017"/>
    <s v="Reduced visibility due to weather conditions"/>
    <x v="22"/>
    <x v="1"/>
    <x v="6"/>
  </r>
  <r>
    <s v="I2"/>
    <s v="Vehicle leaves roadway - exits carriageway"/>
    <x v="1"/>
    <m/>
    <s v="Haz_07 Environmental conditions"/>
    <s v="C088"/>
    <s v="NULL"/>
    <s v="Low sun"/>
    <s v="C088 Low sun"/>
    <x v="71"/>
    <s v=""/>
    <s v="H017"/>
    <s v="Reduced visibility due to weather conditions"/>
    <x v="22"/>
    <x v="1"/>
    <x v="6"/>
  </r>
  <r>
    <s v="I1"/>
    <s v="Vehicles collide in/on roadway"/>
    <x v="0"/>
    <m/>
    <s v="Haz_07 Environmental conditions"/>
    <s v="C089"/>
    <s v="NULL"/>
    <s v="Heavy rain / snow"/>
    <s v="C089 Heavy rain / snow"/>
    <x v="72"/>
    <s v=""/>
    <s v="H017"/>
    <s v="Reduced visibility due to weather conditions"/>
    <x v="22"/>
    <x v="1"/>
    <x v="6"/>
  </r>
  <r>
    <s v="I2"/>
    <s v="Vehicle leaves roadway - exits carriageway"/>
    <x v="1"/>
    <m/>
    <s v="Haz_07 Environmental conditions"/>
    <s v="C089"/>
    <s v="NULL"/>
    <s v="Heavy rain / snow"/>
    <s v="C089 Heavy rain / snow"/>
    <x v="72"/>
    <s v=""/>
    <s v="H017"/>
    <s v="Reduced visibility due to weather conditions"/>
    <x v="22"/>
    <x v="1"/>
    <x v="6"/>
  </r>
  <r>
    <s v="I1"/>
    <s v="Vehicles collide in/on roadway"/>
    <x v="0"/>
    <m/>
    <s v="Haz_07 Environmental conditions"/>
    <s v="C090"/>
    <s v="NULL"/>
    <s v="Water Spray"/>
    <s v="C090 Water Spray"/>
    <x v="73"/>
    <s v=""/>
    <s v="H017"/>
    <s v="Reduced visibility due to weather conditions"/>
    <x v="22"/>
    <x v="1"/>
    <x v="6"/>
  </r>
  <r>
    <s v="I2"/>
    <s v="Vehicle leaves roadway - exits carriageway"/>
    <x v="1"/>
    <m/>
    <s v="Haz_07 Environmental conditions"/>
    <s v="C090"/>
    <s v="NULL"/>
    <s v="Water Spray"/>
    <s v="C090 Water Spray"/>
    <x v="73"/>
    <s v=""/>
    <s v="H017"/>
    <s v="Reduced visibility due to weather conditions"/>
    <x v="22"/>
    <x v="1"/>
    <x v="6"/>
  </r>
  <r>
    <s v="I1"/>
    <s v="Vehicles collide in/on roadway"/>
    <x v="0"/>
    <m/>
    <s v="Haz_07 Environmental conditions"/>
    <s v="C449"/>
    <s v="NULL"/>
    <s v="Rain Storm"/>
    <s v="C449 Rain Storm"/>
    <x v="74"/>
    <s v=""/>
    <s v="H093"/>
    <s v="Water on Carriageway (Flooding)"/>
    <x v="23"/>
    <x v="1"/>
    <x v="6"/>
  </r>
  <r>
    <s v="I2"/>
    <s v="Vehicle leaves roadway - exits carriageway"/>
    <x v="1"/>
    <m/>
    <s v="Haz_07 Environmental conditions"/>
    <s v="C449"/>
    <s v="NULL"/>
    <s v="Rain Storm"/>
    <s v="C449 Rain Storm"/>
    <x v="74"/>
    <s v=""/>
    <s v="H093"/>
    <s v="Water on Carriageway (Flooding)"/>
    <x v="23"/>
    <x v="1"/>
    <x v="6"/>
  </r>
  <r>
    <s v="I1"/>
    <s v="Vehicles collide in/on roadway"/>
    <x v="0"/>
    <m/>
    <s v="Haz_07 Environmental conditions"/>
    <s v="C450"/>
    <s v="NULL"/>
    <s v="Storm Surge"/>
    <s v="C450 Storm Surge"/>
    <x v="75"/>
    <s v=""/>
    <s v="H093"/>
    <s v="Water on Carriageway (Flooding)"/>
    <x v="23"/>
    <x v="1"/>
    <x v="6"/>
  </r>
  <r>
    <s v="I2"/>
    <s v="Vehicle leaves roadway - exits carriageway"/>
    <x v="1"/>
    <m/>
    <s v="Haz_07 Environmental conditions"/>
    <s v="C450"/>
    <s v="NULL"/>
    <s v="Storm Surge"/>
    <s v="C450 Storm Surge"/>
    <x v="75"/>
    <s v=""/>
    <s v="H093"/>
    <s v="Water on Carriageway (Flooding)"/>
    <x v="23"/>
    <x v="1"/>
    <x v="6"/>
  </r>
  <r>
    <s v="I1"/>
    <s v="Vehicles collide in/on roadway"/>
    <x v="0"/>
    <m/>
    <s v="Haz_07 Environmental conditions"/>
    <s v="C451"/>
    <s v="NULL"/>
    <s v="Blocked or inadequate drainage"/>
    <s v="C451 Blocked or inadequate drainage"/>
    <x v="76"/>
    <s v=""/>
    <s v="H093"/>
    <s v="Water on Carriageway (Flooding)"/>
    <x v="23"/>
    <x v="1"/>
    <x v="6"/>
  </r>
  <r>
    <s v="I2"/>
    <s v="Vehicle leaves roadway - exits carriageway"/>
    <x v="1"/>
    <m/>
    <s v="Haz_07 Environmental conditions"/>
    <s v="C451"/>
    <s v="NULL"/>
    <s v="Blocked or inadequate drainage"/>
    <s v="C451 Blocked or inadequate drainage"/>
    <x v="76"/>
    <s v=""/>
    <s v="H093"/>
    <s v="Water on Carriageway (Flooding)"/>
    <x v="23"/>
    <x v="1"/>
    <x v="6"/>
  </r>
  <r>
    <s v="I1"/>
    <s v="Vehicles collide in/on roadway"/>
    <x v="0"/>
    <m/>
    <s v="Haz_08 Emergency Services"/>
    <s v="C016"/>
    <s v="NULL"/>
    <s v="Ambulance on a patient transfer"/>
    <s v="C016 Ambulance on a patient transfer"/>
    <x v="19"/>
    <s v=""/>
    <s v="H018"/>
    <s v="Speed differential between emergency services and general traffic"/>
    <x v="24"/>
    <x v="0"/>
    <x v="7"/>
  </r>
  <r>
    <s v="I2"/>
    <s v="Vehicle leaves roadway - exits carriageway"/>
    <x v="1"/>
    <m/>
    <s v="Haz_08 Emergency Services"/>
    <s v="C016"/>
    <s v="NULL"/>
    <s v="Ambulance on a patient transfer"/>
    <s v="C016 Ambulance on a patient transfer"/>
    <x v="19"/>
    <s v=""/>
    <s v="H018"/>
    <s v="Speed differential between emergency services and general traffic"/>
    <x v="24"/>
    <x v="0"/>
    <x v="7"/>
  </r>
  <r>
    <s v="I1"/>
    <s v="Vehicles collide in/on roadway"/>
    <x v="0"/>
    <m/>
    <s v="Haz_08 Emergency Services"/>
    <s v="C092"/>
    <s v="C016"/>
    <s v="Heavy Traffic (sub-cause)"/>
    <s v="C092 Heavy Traffic (sub-cause)"/>
    <x v="19"/>
    <s v="C092 Heavy Traffic (sub-cause)"/>
    <s v="H018"/>
    <s v="Speed differential between emergency services and general traffic"/>
    <x v="24"/>
    <x v="0"/>
    <x v="7"/>
  </r>
  <r>
    <s v="I1"/>
    <s v="Vehicles collide in/on roadway"/>
    <x v="0"/>
    <m/>
    <s v="Haz_08 Emergency Services"/>
    <s v="C092"/>
    <s v="C093"/>
    <s v="Heavy Traffic (sub-cause)"/>
    <s v="C092 Heavy Traffic (sub-cause)"/>
    <x v="77"/>
    <s v="C092 Heavy Traffic (sub-cause)"/>
    <s v="H018"/>
    <s v="Speed differential between emergency services and general traffic"/>
    <x v="24"/>
    <x v="0"/>
    <x v="7"/>
  </r>
  <r>
    <s v="I2"/>
    <s v="Vehicle leaves roadway - exits carriageway"/>
    <x v="1"/>
    <m/>
    <s v="Haz_08 Emergency Services"/>
    <s v="C092"/>
    <s v="C091"/>
    <s v="Heavy Traffic (sub-cause)"/>
    <s v="C092 Heavy Traffic (sub-cause)"/>
    <x v="78"/>
    <s v="C092 Heavy Traffic (sub-cause)"/>
    <s v="H018"/>
    <s v="Speed differential between emergency services and general traffic"/>
    <x v="24"/>
    <x v="0"/>
    <x v="7"/>
  </r>
  <r>
    <s v="I2"/>
    <s v="Vehicle leaves roadway - exits carriageway"/>
    <x v="1"/>
    <m/>
    <s v="Haz_08 Emergency Services"/>
    <s v="C092"/>
    <s v="C093"/>
    <s v="Heavy Traffic (sub-cause)"/>
    <s v="C092 Heavy Traffic (sub-cause)"/>
    <x v="77"/>
    <s v="C092 Heavy Traffic (sub-cause)"/>
    <s v="H018"/>
    <s v="Speed differential between emergency services and general traffic"/>
    <x v="24"/>
    <x v="0"/>
    <x v="7"/>
  </r>
  <r>
    <s v="I1"/>
    <s v="Vehicles collide in/on roadway"/>
    <x v="0"/>
    <m/>
    <s v="Haz_08 Emergency Services"/>
    <s v="C093"/>
    <s v="NULL"/>
    <s v="Response to a 000 call"/>
    <s v="C093 Response to a 000 call"/>
    <x v="77"/>
    <s v=""/>
    <s v="H018"/>
    <s v="Speed differential between emergency services and general traffic"/>
    <x v="24"/>
    <x v="0"/>
    <x v="7"/>
  </r>
  <r>
    <s v="I2"/>
    <s v="Vehicle leaves roadway - exits carriageway"/>
    <x v="1"/>
    <m/>
    <s v="Haz_08 Emergency Services"/>
    <s v="C093"/>
    <s v="NULL"/>
    <s v="Response to a 000 call"/>
    <s v="C093 Response to a 000 call"/>
    <x v="77"/>
    <s v=""/>
    <s v="H018"/>
    <s v="Speed differential between emergency services and general traffic"/>
    <x v="24"/>
    <x v="0"/>
    <x v="7"/>
  </r>
  <r>
    <s v="I1"/>
    <s v="Vehicles collide in/on roadway"/>
    <x v="0"/>
    <m/>
    <s v="Haz_09 Authorised Persons in/on roadway"/>
    <s v="C---"/>
    <s v="NULL"/>
    <s v="No Cause"/>
    <s v="C--- No Cause"/>
    <x v="47"/>
    <s v=""/>
    <s v="H031"/>
    <s v="Maintenance workers setting up and taking down work site"/>
    <x v="25"/>
    <x v="1"/>
    <x v="8"/>
  </r>
  <r>
    <s v="I2"/>
    <s v="Vehicle leaves roadway - exits carriageway"/>
    <x v="1"/>
    <m/>
    <s v="Haz_09 Authorised Persons in/on roadway"/>
    <s v="C---"/>
    <s v="NULL"/>
    <s v="No Cause"/>
    <s v="C--- No Cause"/>
    <x v="47"/>
    <s v=""/>
    <s v="H031"/>
    <s v="Maintenance workers setting up and taking down work site"/>
    <x v="25"/>
    <x v="1"/>
    <x v="8"/>
  </r>
  <r>
    <s v="I6"/>
    <s v="Vehicle hits pedestrian(s) / Cyclist(s)"/>
    <x v="4"/>
    <m/>
    <s v="Haz_09 Authorised Persons in/on roadway"/>
    <s v="C---"/>
    <s v="NULL"/>
    <s v="No Cause"/>
    <s v="C--- No Cause"/>
    <x v="47"/>
    <s v=""/>
    <s v="H031"/>
    <s v="Maintenance workers setting up and taking down work site"/>
    <x v="25"/>
    <x v="1"/>
    <x v="8"/>
  </r>
  <r>
    <s v="I4"/>
    <s v="Vehicle collides with maintenance site / vehicle"/>
    <x v="5"/>
    <m/>
    <s v="Haz_09 Authorised Persons in/on roadway"/>
    <s v="C---"/>
    <s v="NULL"/>
    <s v="No Cause"/>
    <s v="C--- No Cause"/>
    <x v="47"/>
    <s v=""/>
    <s v="H031"/>
    <s v="Maintenance workers setting up and taking down work site"/>
    <x v="25"/>
    <x v="1"/>
    <x v="8"/>
  </r>
  <r>
    <s v="I1"/>
    <s v="Vehicles collide in/on roadway"/>
    <x v="0"/>
    <m/>
    <s v="Haz_09 Authorised Persons in/on roadway"/>
    <s v="C097"/>
    <s v="NULL"/>
    <s v="On-road resource accesses equipment or infrastructure in the central reserve"/>
    <s v="C097 On-road resource accesses equipment or infrastructure in the central reserve"/>
    <x v="79"/>
    <s v=""/>
    <s v="H020"/>
    <s v="Authorised Person in carriageway"/>
    <x v="26"/>
    <x v="0"/>
    <x v="8"/>
  </r>
  <r>
    <s v="I2"/>
    <s v="Vehicle leaves roadway - exits carriageway"/>
    <x v="1"/>
    <m/>
    <s v="Haz_09 Authorised Persons in/on roadway"/>
    <s v="C097"/>
    <s v="NULL"/>
    <s v="On-road resource accesses equipment or infrastructure in the central reserve"/>
    <s v="C097 On-road resource accesses equipment or infrastructure in the central reserve"/>
    <x v="79"/>
    <s v=""/>
    <s v="H020"/>
    <s v="Authorised Person in carriageway"/>
    <x v="26"/>
    <x v="0"/>
    <x v="8"/>
  </r>
  <r>
    <s v="I6"/>
    <s v="Vehicle hits pedestrian(s) / Cyclist(s)"/>
    <x v="4"/>
    <m/>
    <s v="Haz_09 Authorised Persons in/on roadway"/>
    <s v="C097"/>
    <s v="NULL"/>
    <s v="On-road resource accesses equipment or infrastructure in the central reserve"/>
    <s v="C097 On-road resource accesses equipment or infrastructure in the central reserve"/>
    <x v="79"/>
    <s v=""/>
    <s v="H063"/>
    <s v="On-road resource in/on roadway"/>
    <x v="27"/>
    <x v="0"/>
    <x v="8"/>
  </r>
  <r>
    <s v="I1"/>
    <s v="Vehicles collide in/on roadway"/>
    <x v="0"/>
    <m/>
    <s v="Haz_09 Authorised Persons in/on roadway"/>
    <s v="C098"/>
    <s v="NULL"/>
    <s v="On-road resource attends pedestrian in central reserve"/>
    <s v="C098 On-road resource attends pedestrian in central reserve"/>
    <x v="80"/>
    <s v=""/>
    <s v="H020"/>
    <s v="Authorised Person in carriageway"/>
    <x v="26"/>
    <x v="0"/>
    <x v="8"/>
  </r>
  <r>
    <s v="I2"/>
    <s v="Vehicle leaves roadway - exits carriageway"/>
    <x v="1"/>
    <m/>
    <s v="Haz_09 Authorised Persons in/on roadway"/>
    <s v="C098"/>
    <s v="NULL"/>
    <s v="On-road resource attends pedestrian in central reserve"/>
    <s v="C098 On-road resource attends pedestrian in central reserve"/>
    <x v="80"/>
    <s v=""/>
    <s v="H020"/>
    <s v="Authorised Person in carriageway"/>
    <x v="26"/>
    <x v="0"/>
    <x v="8"/>
  </r>
  <r>
    <s v="I6"/>
    <s v="Vehicle hits pedestrian(s) / Cyclist(s)"/>
    <x v="4"/>
    <m/>
    <s v="Haz_09 Authorised Persons in/on roadway"/>
    <s v="C098"/>
    <s v="NULL"/>
    <s v="On-road resource attends pedestrian in central reserve"/>
    <s v="C098 On-road resource attends pedestrian in central reserve"/>
    <x v="80"/>
    <s v=""/>
    <s v="H063"/>
    <s v="On-road resource in/on roadway"/>
    <x v="27"/>
    <x v="0"/>
    <x v="8"/>
  </r>
  <r>
    <s v="I1"/>
    <s v="Vehicles collide in/on roadway"/>
    <x v="0"/>
    <m/>
    <s v="Haz_09 Authorised Persons in/on roadway"/>
    <s v="C099"/>
    <s v="NULL"/>
    <s v="On-road resource picks up debris "/>
    <s v="C099 On-road resource picks up debris "/>
    <x v="81"/>
    <s v=""/>
    <s v="H020"/>
    <s v="Authorised Person in carriageway"/>
    <x v="26"/>
    <x v="0"/>
    <x v="8"/>
  </r>
  <r>
    <s v="I2"/>
    <s v="Vehicle leaves roadway - exits carriageway"/>
    <x v="1"/>
    <m/>
    <s v="Haz_09 Authorised Persons in/on roadway"/>
    <s v="C099"/>
    <s v="NULL"/>
    <s v="On-road resource picks up debris "/>
    <s v="C099 On-road resource picks up debris "/>
    <x v="81"/>
    <s v=""/>
    <s v="H020"/>
    <s v="Authorised Person in carriageway"/>
    <x v="26"/>
    <x v="0"/>
    <x v="8"/>
  </r>
  <r>
    <s v="I6"/>
    <s v="Vehicle hits pedestrian(s) / Cyclist(s)"/>
    <x v="4"/>
    <m/>
    <s v="Haz_09 Authorised Persons in/on roadway"/>
    <s v="C099"/>
    <s v="NULL"/>
    <s v="On-road resource picks up debris "/>
    <s v="C099 On-road resource picks up debris "/>
    <x v="81"/>
    <s v=""/>
    <s v="H063"/>
    <s v="On-road resource in/on roadway"/>
    <x v="27"/>
    <x v="0"/>
    <x v="8"/>
  </r>
  <r>
    <s v="I1"/>
    <s v="Vehicles collide in/on roadway"/>
    <x v="0"/>
    <m/>
    <s v="Haz_09 Authorised Persons in/on roadway"/>
    <s v="C452"/>
    <s v="NULL"/>
    <s v="On-road resource attends a vehicle breakdown"/>
    <s v="C452 On-road resource attends a vehicle breakdown"/>
    <x v="82"/>
    <s v=""/>
    <s v="H020"/>
    <s v="Authorised Person in carriageway"/>
    <x v="26"/>
    <x v="0"/>
    <x v="8"/>
  </r>
  <r>
    <s v="I2"/>
    <s v="Vehicle leaves roadway - exits carriageway"/>
    <x v="1"/>
    <m/>
    <s v="Haz_09 Authorised Persons in/on roadway"/>
    <s v="C452"/>
    <s v="NULL"/>
    <s v="On-road resource attends a vehicle breakdown"/>
    <s v="C452 On-road resource attends a vehicle breakdown"/>
    <x v="82"/>
    <s v=""/>
    <s v="H020"/>
    <s v="Authorised Person in carriageway"/>
    <x v="26"/>
    <x v="0"/>
    <x v="8"/>
  </r>
  <r>
    <s v="I6"/>
    <s v="Vehicle hits pedestrian(s) / Cyclist(s)"/>
    <x v="4"/>
    <m/>
    <s v="Haz_09 Authorised Persons in/on roadway"/>
    <s v="C452"/>
    <s v="NULL"/>
    <s v="On-road resource attends a vehicle breakdown"/>
    <s v="C452 On-road resource attends a vehicle breakdown"/>
    <x v="82"/>
    <s v=""/>
    <s v="H063"/>
    <s v="On-road resource in/on roadway"/>
    <x v="27"/>
    <x v="0"/>
    <x v="8"/>
  </r>
  <r>
    <s v="I1"/>
    <s v="Vehicles collide in/on roadway"/>
    <x v="0"/>
    <m/>
    <s v="Haz_10 Vehicle deviates from lane/track"/>
    <s v="C001"/>
    <s v="NULL"/>
    <s v="Driver tiredness"/>
    <s v="C001 Driver tiredness"/>
    <x v="0"/>
    <s v=""/>
    <s v="H021"/>
    <s v="Vehicle deviates from one lane or track into another"/>
    <x v="28"/>
    <x v="0"/>
    <x v="9"/>
  </r>
  <r>
    <s v="I1"/>
    <s v="Vehicles collide in/on roadway"/>
    <x v="0"/>
    <m/>
    <s v="Haz_10 Vehicle deviates from lane/track"/>
    <s v="C010"/>
    <s v="C109"/>
    <s v="Driving too fast (sub-cause)"/>
    <s v="C010 Driving too fast (sub-cause)"/>
    <x v="3"/>
    <s v="C010 Driving too fast (sub-cause)"/>
    <s v="H021"/>
    <s v="Vehicle deviates from one lane or track into another"/>
    <x v="28"/>
    <x v="0"/>
    <x v="9"/>
  </r>
  <r>
    <s v="I1"/>
    <s v="Vehicles collide in/on roadway"/>
    <x v="0"/>
    <m/>
    <s v="Haz_10 Vehicle deviates from lane/track"/>
    <s v="C013"/>
    <s v="NULL"/>
    <s v="Influence of drugs and alcohol"/>
    <s v="C013 Influence of drugs and alcohol"/>
    <x v="4"/>
    <s v=""/>
    <s v="H021"/>
    <s v="Vehicle deviates from one lane or track into another"/>
    <x v="28"/>
    <x v="0"/>
    <x v="9"/>
  </r>
  <r>
    <s v="I1"/>
    <s v="Vehicles collide in/on roadway"/>
    <x v="0"/>
    <m/>
    <s v="Haz_10 Vehicle deviates from lane/track"/>
    <s v="C019"/>
    <s v="NULL"/>
    <s v="Vehicle mechanical fault "/>
    <s v="C019 Vehicle mechanical fault "/>
    <x v="7"/>
    <s v=""/>
    <s v="H021"/>
    <s v="Vehicle deviates from one lane or track into another"/>
    <x v="28"/>
    <x v="0"/>
    <x v="9"/>
  </r>
  <r>
    <s v="I1"/>
    <s v="Vehicles collide in/on roadway"/>
    <x v="0"/>
    <m/>
    <s v="Haz_10 Vehicle deviates from lane/track"/>
    <s v="C023"/>
    <s v="NULL"/>
    <s v="Driver distracted (other causes)"/>
    <s v="C023 Driver distracted (other causes)"/>
    <x v="8"/>
    <s v=""/>
    <s v="H021"/>
    <s v="Vehicle deviates from one lane or track into another"/>
    <x v="28"/>
    <x v="0"/>
    <x v="9"/>
  </r>
  <r>
    <s v="I1"/>
    <s v="Vehicles collide in/on roadway"/>
    <x v="0"/>
    <m/>
    <s v="Haz_10 Vehicle deviates from lane/track"/>
    <s v="C026"/>
    <s v="NULL"/>
    <s v="Poor visibility"/>
    <s v="C026 Poor visibility"/>
    <x v="26"/>
    <s v=""/>
    <s v="H021"/>
    <s v="Vehicle deviates from one lane or track into another"/>
    <x v="28"/>
    <x v="0"/>
    <x v="9"/>
  </r>
  <r>
    <s v="I1"/>
    <s v="Vehicles collide in/on roadway"/>
    <x v="0"/>
    <m/>
    <s v="Haz_10 Vehicle deviates from lane/track"/>
    <s v="C037"/>
    <s v="C109"/>
    <s v="Debris or obstruction on roadway (sub-cause)"/>
    <s v="C037 Debris or obstruction on roadway (sub-cause)"/>
    <x v="3"/>
    <s v="C037 Debris or obstruction on roadway (sub-cause)"/>
    <s v="H021"/>
    <s v="Vehicle deviates from one lane or track into another"/>
    <x v="28"/>
    <x v="0"/>
    <x v="9"/>
  </r>
  <r>
    <s v="I1"/>
    <s v="Vehicles collide in/on roadway"/>
    <x v="0"/>
    <m/>
    <s v="Haz_10 Vehicle deviates from lane/track"/>
    <s v="C038"/>
    <s v="NULL"/>
    <s v="Encounters abnormal/Oversize load"/>
    <s v="C038 Encounters abnormal/Oversize load"/>
    <x v="12"/>
    <s v=""/>
    <s v="H021"/>
    <s v="Vehicle deviates from one lane or track into another"/>
    <x v="28"/>
    <x v="0"/>
    <x v="9"/>
  </r>
  <r>
    <s v="I1"/>
    <s v="Vehicles collide in/on roadway"/>
    <x v="0"/>
    <m/>
    <s v="Haz_10 Vehicle deviates from lane/track"/>
    <s v="C040"/>
    <s v="NULL"/>
    <s v="Pedestrian crossing roadway"/>
    <s v="C040 Pedestrian crossing roadway"/>
    <x v="14"/>
    <s v=""/>
    <s v="H021"/>
    <s v="Vehicle deviates from one lane or track into another"/>
    <x v="28"/>
    <x v="0"/>
    <x v="9"/>
  </r>
  <r>
    <s v="I1"/>
    <s v="Vehicles collide in/on roadway"/>
    <x v="0"/>
    <m/>
    <s v="Haz_10 Vehicle deviates from lane/track"/>
    <s v="C041"/>
    <s v="C040"/>
    <s v="Pedestrian crosses both carriageways to reach emergency phone (sub-cause)"/>
    <s v="C041 Pedestrian crosses both carriageways to reach emergency phone (sub-cause)"/>
    <x v="14"/>
    <s v="C041 Pedestrian crosses both carriageways to reach emergency phone (sub-cause)"/>
    <s v="H021"/>
    <s v="Vehicle deviates from one lane or track into another"/>
    <x v="28"/>
    <x v="0"/>
    <x v="9"/>
  </r>
  <r>
    <s v="I1"/>
    <s v="Vehicles collide in/on roadway"/>
    <x v="0"/>
    <m/>
    <s v="Haz_10 Vehicle deviates from lane/track"/>
    <s v="C042"/>
    <s v="C040"/>
    <s v="Pedestrian crossing lanes from broken down vehicle (sub-cause)"/>
    <s v="C042 Pedestrian crossing lanes from broken down vehicle (sub-cause)"/>
    <x v="14"/>
    <s v="C042 Pedestrian crossing lanes from broken down vehicle (sub-cause)"/>
    <s v="H021"/>
    <s v="Vehicle deviates from one lane or track into another"/>
    <x v="28"/>
    <x v="0"/>
    <x v="9"/>
  </r>
  <r>
    <s v="I1"/>
    <s v="Vehicles collide in/on roadway"/>
    <x v="0"/>
    <m/>
    <s v="Haz_10 Vehicle deviates from lane/track"/>
    <s v="C043"/>
    <s v="C040"/>
    <s v="Shortcut (sub-cause)"/>
    <s v="C043 Shortcut (sub-cause)"/>
    <x v="14"/>
    <s v="C043 Shortcut (sub-cause)"/>
    <s v="H021"/>
    <s v="Vehicle deviates from one lane or track into another"/>
    <x v="28"/>
    <x v="0"/>
    <x v="9"/>
  </r>
  <r>
    <s v="I1"/>
    <s v="Vehicles collide in/on roadway"/>
    <x v="0"/>
    <m/>
    <s v="Haz_10 Vehicle deviates from lane/track"/>
    <s v="C044"/>
    <s v="C040"/>
    <s v="To catch public transport (sub-cause)"/>
    <s v="C044 To catch public transport (sub-cause)"/>
    <x v="14"/>
    <s v="C044 To catch public transport (sub-cause)"/>
    <s v="H021"/>
    <s v="Vehicle deviates from one lane or track into another"/>
    <x v="28"/>
    <x v="0"/>
    <x v="9"/>
  </r>
  <r>
    <s v="I1"/>
    <s v="Vehicles collide in/on roadway"/>
    <x v="0"/>
    <m/>
    <s v="Haz_10 Vehicle deviates from lane/track"/>
    <s v="C045"/>
    <s v="C040"/>
    <s v="Other non time-critical destination (sub-cause)"/>
    <s v="C045 Other non time-critical destination (sub-cause)"/>
    <x v="14"/>
    <s v="C045 Other non time-critical destination (sub-cause)"/>
    <s v="H021"/>
    <s v="Vehicle deviates from one lane or track into another"/>
    <x v="28"/>
    <x v="0"/>
    <x v="9"/>
  </r>
  <r>
    <s v="I1"/>
    <s v="Vehicles collide in/on roadway"/>
    <x v="0"/>
    <m/>
    <s v="Haz_10 Vehicle deviates from lane/track"/>
    <s v="C046"/>
    <s v="C040"/>
    <s v="Time Critical Destination other than Public Transport (sub-cause)"/>
    <s v="C046 Time Critical Destination other than Public Transport (sub-cause)"/>
    <x v="14"/>
    <s v="C046 Time Critical Destination other than Public Transport (sub-cause)"/>
    <s v="H021"/>
    <s v="Vehicle deviates from one lane or track into another"/>
    <x v="28"/>
    <x v="0"/>
    <x v="9"/>
  </r>
  <r>
    <s v="I1"/>
    <s v="Vehicles collide in/on roadway"/>
    <x v="0"/>
    <m/>
    <s v="Haz_10 Vehicle deviates from lane/track"/>
    <s v="C047"/>
    <s v="NULL"/>
    <s v="Pedestrian in/on roadway (not crossing)"/>
    <s v="C047 Pedestrian in/on roadway (not crossing)"/>
    <x v="15"/>
    <s v=""/>
    <s v="H021"/>
    <s v="Vehicle deviates from one lane or track into another"/>
    <x v="28"/>
    <x v="0"/>
    <x v="9"/>
  </r>
  <r>
    <s v="I1"/>
    <s v="Vehicles collide in/on roadway"/>
    <x v="0"/>
    <m/>
    <s v="Haz_10 Vehicle deviates from lane/track"/>
    <s v="C048"/>
    <s v="C047"/>
    <s v="Drivers and passengers around the scene of a minor incident  (sub-cause)"/>
    <s v="C048 Drivers and passengers around the scene of a minor incident  (sub-cause)"/>
    <x v="15"/>
    <s v="C048 Drivers and passengers around the scene of a minor incident  (sub-cause)"/>
    <s v="H021"/>
    <s v="Vehicle deviates from one lane or track into another"/>
    <x v="28"/>
    <x v="0"/>
    <x v="9"/>
  </r>
  <r>
    <s v="I1"/>
    <s v="Vehicles collide in/on roadway"/>
    <x v="0"/>
    <m/>
    <s v="Haz_10 Vehicle deviates from lane/track"/>
    <s v="C049"/>
    <s v="C047"/>
    <s v="Person trying to repair/inspect vehicle in running lane/attempting to pull over into central reserve  (sub-cause)"/>
    <s v="C049 Person trying to repair/inspect vehicle in running lane/attempting to pull over into central reserve  (sub-cause)"/>
    <x v="15"/>
    <s v="C049 Person trying to repair/inspect vehicle in running lane/attempting to pull over into central reserve  (sub-cause)"/>
    <s v="H021"/>
    <s v="Vehicle deviates from one lane or track into another"/>
    <x v="28"/>
    <x v="0"/>
    <x v="9"/>
  </r>
  <r>
    <s v="I1"/>
    <s v="Vehicles collide in/on roadway"/>
    <x v="0"/>
    <m/>
    <s v="Haz_10 Vehicle deviates from lane/track"/>
    <s v="C051"/>
    <s v="C047"/>
    <s v="Pedestrian / Cyclist assumes has priority over vehicles (will not move)  (sub-cause)"/>
    <s v="C051 Pedestrian / Cyclist assumes has priority over vehicles (will not move)  (sub-cause)"/>
    <x v="15"/>
    <s v="C051 Pedestrian / Cyclist assumes has priority over vehicles (will not move)  (sub-cause)"/>
    <s v="H021"/>
    <s v="Vehicle deviates from one lane or track into another"/>
    <x v="28"/>
    <x v="0"/>
    <x v="9"/>
  </r>
  <r>
    <s v="I1"/>
    <s v="Vehicles collide in/on roadway"/>
    <x v="0"/>
    <m/>
    <s v="Haz_10 Vehicle deviates from lane/track"/>
    <s v="C052"/>
    <s v="C047"/>
    <s v="Lack of awareness by Pedestrain / Cyclist of vehicular network  (sub-cause)"/>
    <s v="C052 Lack of awareness by Pedestrain / Cyclist of vehicular network  (sub-cause)"/>
    <x v="15"/>
    <s v="C052 Lack of awareness by Pedestrain / Cyclist of vehicular network  (sub-cause)"/>
    <s v="H021"/>
    <s v="Vehicle deviates from one lane or track into another"/>
    <x v="28"/>
    <x v="0"/>
    <x v="9"/>
  </r>
  <r>
    <s v="I1"/>
    <s v="Vehicles collide in/on roadway"/>
    <x v="0"/>
    <m/>
    <s v="Haz_10 Vehicle deviates from lane/track"/>
    <s v="C053"/>
    <s v="C047"/>
    <s v="Pedestrian / Cyclist unable to hear/see approaching vehicle  (sub-cause)"/>
    <s v="C053 Pedestrian / Cyclist unable to hear/see approaching vehicle  (sub-cause)"/>
    <x v="15"/>
    <s v="C053 Pedestrian / Cyclist unable to hear/see approaching vehicle  (sub-cause)"/>
    <s v="H021"/>
    <s v="Vehicle deviates from one lane or track into another"/>
    <x v="28"/>
    <x v="0"/>
    <x v="9"/>
  </r>
  <r>
    <s v="I1"/>
    <s v="Vehicles collide in/on roadway"/>
    <x v="0"/>
    <m/>
    <s v="Haz_10 Vehicle deviates from lane/track"/>
    <s v="C054"/>
    <s v="C047"/>
    <s v="Pedestrian/cyclist unable to move (e.g. shoe/wheel trapped in tracks)  (sub-cause)"/>
    <s v="C054 Pedestrian/cyclist unable to move (e.g. shoe/wheel trapped in tracks)  (sub-cause)"/>
    <x v="15"/>
    <s v="C054 Pedestrian/cyclist unable to move (e.g. shoe/wheel trapped in tracks)  (sub-cause)"/>
    <s v="H021"/>
    <s v="Vehicle deviates from one lane or track into another"/>
    <x v="28"/>
    <x v="0"/>
    <x v="9"/>
  </r>
  <r>
    <s v="I1"/>
    <s v="Vehicles collide in/on roadway"/>
    <x v="0"/>
    <m/>
    <s v="Haz_10 Vehicle deviates from lane/track"/>
    <s v="C055"/>
    <s v="C047"/>
    <s v="March or Demonstration  (sub-cause)"/>
    <s v="C055 March or Demonstration  (sub-cause)"/>
    <x v="15"/>
    <s v="C055 March or Demonstration  (sub-cause)"/>
    <s v="H021"/>
    <s v="Vehicle deviates from one lane or track into another"/>
    <x v="28"/>
    <x v="0"/>
    <x v="9"/>
  </r>
  <r>
    <s v="I1"/>
    <s v="Vehicles collide in/on roadway"/>
    <x v="0"/>
    <m/>
    <s v="Haz_10 Vehicle deviates from lane/track"/>
    <s v="C056"/>
    <s v="C047"/>
    <s v="Attempted Suicide (sub-cause)"/>
    <s v="C056 Attempted Suicide (sub-cause)"/>
    <x v="15"/>
    <s v="C056 Attempted Suicide (sub-cause)"/>
    <s v="H021"/>
    <s v="Vehicle deviates from one lane or track into another"/>
    <x v="28"/>
    <x v="0"/>
    <x v="9"/>
  </r>
  <r>
    <s v="I1"/>
    <s v="Vehicles collide in/on roadway"/>
    <x v="0"/>
    <m/>
    <s v="Haz_10 Vehicle deviates from lane/track"/>
    <s v="C057"/>
    <s v="C047"/>
    <s v="Pedestrian / Cyclist misjudges width of approaching vehicle (sub-cause)"/>
    <s v="C057 Pedestrian / Cyclist misjudges width of approaching vehicle (sub-cause)"/>
    <x v="15"/>
    <s v="C057 Pedestrian / Cyclist misjudges width of approaching vehicle (sub-cause)"/>
    <s v="H021"/>
    <s v="Vehicle deviates from one lane or track into another"/>
    <x v="28"/>
    <x v="0"/>
    <x v="9"/>
  </r>
  <r>
    <s v="I1"/>
    <s v="Vehicles collide in/on roadway"/>
    <x v="0"/>
    <m/>
    <s v="Haz_10 Vehicle deviates from lane/track"/>
    <s v="C058"/>
    <s v="C047"/>
    <s v="Pedestrian walking along roadway (sub-cause)"/>
    <s v="C058 Pedestrian walking along roadway (sub-cause)"/>
    <x v="15"/>
    <s v="C058 Pedestrian walking along roadway (sub-cause)"/>
    <s v="H021"/>
    <s v="Vehicle deviates from one lane or track into another"/>
    <x v="28"/>
    <x v="0"/>
    <x v="9"/>
  </r>
  <r>
    <s v="I1"/>
    <s v="Vehicles collide in/on roadway"/>
    <x v="0"/>
    <m/>
    <s v="Haz_10 Vehicle deviates from lane/track"/>
    <s v="C105"/>
    <s v="C109"/>
    <s v="Track or points failure (sub-cause)"/>
    <s v="C105 Track or points failure (sub-cause)"/>
    <x v="3"/>
    <s v="C105 Track or points failure (sub-cause)"/>
    <s v="H021"/>
    <s v="Vehicle deviates from one lane or track into another"/>
    <x v="28"/>
    <x v="0"/>
    <x v="9"/>
  </r>
  <r>
    <s v="I1"/>
    <s v="Vehicles collide in/on roadway"/>
    <x v="0"/>
    <m/>
    <s v="Haz_10 Vehicle deviates from lane/track"/>
    <s v="C109"/>
    <s v="NULL"/>
    <s v="Derailment"/>
    <s v="C109 Derailment"/>
    <x v="3"/>
    <s v=""/>
    <s v="H021"/>
    <s v="Vehicle deviates from one lane or track into another"/>
    <x v="28"/>
    <x v="0"/>
    <x v="9"/>
  </r>
  <r>
    <s v="I1"/>
    <s v="Vehicles collide in/on roadway"/>
    <x v="0"/>
    <m/>
    <s v="Haz_10 Vehicle deviates from lane/track"/>
    <s v="C111"/>
    <s v="NULL"/>
    <s v="Encounters Vehicle breakdown in/on roadway"/>
    <s v="C111 Encounters Vehicle breakdown in/on roadway"/>
    <x v="83"/>
    <s v=""/>
    <s v="H021"/>
    <s v="Vehicle deviates from one lane or track into another"/>
    <x v="28"/>
    <x v="0"/>
    <x v="9"/>
  </r>
  <r>
    <s v="I1"/>
    <s v="Vehicles collide in/on roadway"/>
    <x v="0"/>
    <m/>
    <s v="Haz_11 Vehicle obstructing roadway"/>
    <s v="C003"/>
    <s v="NULL"/>
    <s v="Other Incident"/>
    <s v="C003 Other Incident"/>
    <x v="16"/>
    <s v=""/>
    <s v="H023"/>
    <s v="Vehicle stops in/on roadway"/>
    <x v="29"/>
    <x v="0"/>
    <x v="10"/>
  </r>
  <r>
    <s v="I2"/>
    <s v="Vehicle leaves roadway - exits carriageway"/>
    <x v="1"/>
    <m/>
    <s v="Haz_11 Vehicle obstructing roadway"/>
    <s v="C003"/>
    <s v="NULL"/>
    <s v="Other Incident"/>
    <s v="C003 Other Incident"/>
    <x v="16"/>
    <s v=""/>
    <s v="H023"/>
    <s v="Vehicle stops in/on roadway"/>
    <x v="29"/>
    <x v="0"/>
    <x v="10"/>
  </r>
  <r>
    <s v="I1"/>
    <s v="Vehicles collide in/on roadway"/>
    <x v="0"/>
    <m/>
    <s v="Haz_11 Vehicle obstructing roadway"/>
    <s v="C010"/>
    <s v="C109"/>
    <s v="Driving too fast (sub-cause)"/>
    <s v="C010 Driving too fast (sub-cause)"/>
    <x v="3"/>
    <s v="C010 Driving too fast (sub-cause)"/>
    <s v="H023"/>
    <s v="Vehicle stops in/on roadway"/>
    <x v="29"/>
    <x v="0"/>
    <x v="10"/>
  </r>
  <r>
    <s v="I1"/>
    <s v="Vehicles collide in/on roadway"/>
    <x v="0"/>
    <m/>
    <s v="Haz_11 Vehicle obstructing roadway"/>
    <s v="C037"/>
    <s v="NULL"/>
    <s v="Debris or obstruction on roadway"/>
    <s v="C037 Debris or obstruction on roadway"/>
    <x v="11"/>
    <s v=""/>
    <s v="H023"/>
    <s v="Vehicle stops in/on roadway"/>
    <x v="29"/>
    <x v="0"/>
    <x v="10"/>
  </r>
  <r>
    <s v="I1"/>
    <s v="Vehicles collide in/on roadway"/>
    <x v="0"/>
    <m/>
    <s v="Haz_11 Vehicle obstructing roadway"/>
    <s v="C037"/>
    <s v="NULL"/>
    <s v="Debris or obstruction on roadway"/>
    <s v="C037 Debris or obstruction on roadway"/>
    <x v="11"/>
    <s v=""/>
    <s v="H023"/>
    <s v="Vehicle stops in/on roadway"/>
    <x v="29"/>
    <x v="0"/>
    <x v="10"/>
  </r>
  <r>
    <s v="I2"/>
    <s v="Vehicle leaves roadway - exits carriageway"/>
    <x v="1"/>
    <m/>
    <s v="Haz_11 Vehicle obstructing roadway"/>
    <s v="C037"/>
    <s v="NULL"/>
    <s v="Debris or obstruction on roadway"/>
    <s v="C037 Debris or obstruction on roadway"/>
    <x v="11"/>
    <s v=""/>
    <s v="H023"/>
    <s v="Vehicle stops in/on roadway"/>
    <x v="29"/>
    <x v="0"/>
    <x v="10"/>
  </r>
  <r>
    <s v="I2"/>
    <s v="Vehicle leaves roadway - exits carriageway"/>
    <x v="1"/>
    <m/>
    <s v="Haz_11 Vehicle obstructing roadway"/>
    <s v="C037"/>
    <s v="NULL"/>
    <s v="Debris or obstruction on roadway"/>
    <s v="C037 Debris or obstruction on roadway"/>
    <x v="11"/>
    <s v=""/>
    <s v="H023"/>
    <s v="Vehicle stops in/on roadway"/>
    <x v="29"/>
    <x v="0"/>
    <x v="10"/>
  </r>
  <r>
    <s v="I1"/>
    <s v="Vehicles collide in/on roadway"/>
    <x v="0"/>
    <m/>
    <s v="Haz_11 Vehicle obstructing roadway"/>
    <s v="C037"/>
    <s v="C109"/>
    <s v="Debris or obstruction on roadway (sub-cause)"/>
    <s v="C037 Debris or obstruction on roadway (sub-cause)"/>
    <x v="3"/>
    <s v="C037 Debris or obstruction on roadway (sub-cause)"/>
    <s v="H023"/>
    <s v="Vehicle stops in/on roadway"/>
    <x v="29"/>
    <x v="0"/>
    <x v="10"/>
  </r>
  <r>
    <s v="I1"/>
    <s v="Vehicles collide in/on roadway"/>
    <x v="0"/>
    <m/>
    <s v="Haz_11 Vehicle obstructing roadway"/>
    <s v="C040"/>
    <s v="NULL"/>
    <s v="Pedestrian crossing roadway"/>
    <s v="C040 Pedestrian crossing roadway"/>
    <x v="14"/>
    <s v=""/>
    <s v="H023"/>
    <s v="Vehicle stops in/on roadway"/>
    <x v="29"/>
    <x v="0"/>
    <x v="10"/>
  </r>
  <r>
    <s v="I2"/>
    <s v="Vehicle leaves roadway - exits carriageway"/>
    <x v="1"/>
    <m/>
    <s v="Haz_11 Vehicle obstructing roadway"/>
    <s v="C040"/>
    <s v="NULL"/>
    <s v="Pedestrian crossing roadway"/>
    <s v="C040 Pedestrian crossing roadway"/>
    <x v="14"/>
    <s v=""/>
    <s v="H023"/>
    <s v="Vehicle stops in/on roadway"/>
    <x v="29"/>
    <x v="0"/>
    <x v="10"/>
  </r>
  <r>
    <s v="I1"/>
    <s v="Vehicles collide in/on roadway"/>
    <x v="0"/>
    <m/>
    <s v="Haz_11 Vehicle obstructing roadway"/>
    <s v="C041"/>
    <s v="C040"/>
    <s v="Pedestrian crosses both carriageways to reach emergency phone (sub-cause)"/>
    <s v="C041 Pedestrian crosses both carriageways to reach emergency phone (sub-cause)"/>
    <x v="14"/>
    <s v="C041 Pedestrian crosses both carriageways to reach emergency phone (sub-cause)"/>
    <s v="H023"/>
    <s v="Vehicle stops in/on roadway"/>
    <x v="29"/>
    <x v="0"/>
    <x v="10"/>
  </r>
  <r>
    <s v="I2"/>
    <s v="Vehicle leaves roadway - exits carriageway"/>
    <x v="1"/>
    <m/>
    <s v="Haz_11 Vehicle obstructing roadway"/>
    <s v="C041"/>
    <s v="C040"/>
    <s v="Pedestrian crosses both carriageways to reach emergency phone (sub-cause)"/>
    <s v="C041 Pedestrian crosses both carriageways to reach emergency phone (sub-cause)"/>
    <x v="14"/>
    <s v="C041 Pedestrian crosses both carriageways to reach emergency phone (sub-cause)"/>
    <s v="H023"/>
    <s v="Vehicle stops in/on roadway"/>
    <x v="29"/>
    <x v="0"/>
    <x v="10"/>
  </r>
  <r>
    <s v="I1"/>
    <s v="Vehicles collide in/on roadway"/>
    <x v="0"/>
    <m/>
    <s v="Haz_11 Vehicle obstructing roadway"/>
    <s v="C042"/>
    <s v="C040"/>
    <s v="Pedestrian crossing lanes from broken down vehicle (sub-cause)"/>
    <s v="C042 Pedestrian crossing lanes from broken down vehicle (sub-cause)"/>
    <x v="14"/>
    <s v="C042 Pedestrian crossing lanes from broken down vehicle (sub-cause)"/>
    <s v="H023"/>
    <s v="Vehicle stops in/on roadway"/>
    <x v="29"/>
    <x v="0"/>
    <x v="10"/>
  </r>
  <r>
    <s v="I2"/>
    <s v="Vehicle leaves roadway - exits carriageway"/>
    <x v="1"/>
    <m/>
    <s v="Haz_11 Vehicle obstructing roadway"/>
    <s v="C042"/>
    <s v="C040"/>
    <s v="Pedestrian crossing lanes from broken down vehicle (sub-cause)"/>
    <s v="C042 Pedestrian crossing lanes from broken down vehicle (sub-cause)"/>
    <x v="14"/>
    <s v="C042 Pedestrian crossing lanes from broken down vehicle (sub-cause)"/>
    <s v="H023"/>
    <s v="Vehicle stops in/on roadway"/>
    <x v="29"/>
    <x v="0"/>
    <x v="10"/>
  </r>
  <r>
    <s v="I1"/>
    <s v="Vehicles collide in/on roadway"/>
    <x v="0"/>
    <m/>
    <s v="Haz_11 Vehicle obstructing roadway"/>
    <s v="C043"/>
    <s v="C040"/>
    <s v="Shortcut (sub-cause)"/>
    <s v="C043 Shortcut (sub-cause)"/>
    <x v="14"/>
    <s v="C043 Shortcut (sub-cause)"/>
    <s v="H023"/>
    <s v="Vehicle stops in/on roadway"/>
    <x v="29"/>
    <x v="0"/>
    <x v="10"/>
  </r>
  <r>
    <s v="I2"/>
    <s v="Vehicle leaves roadway - exits carriageway"/>
    <x v="1"/>
    <m/>
    <s v="Haz_11 Vehicle obstructing roadway"/>
    <s v="C043"/>
    <s v="C040"/>
    <s v="Shortcut (sub-cause)"/>
    <s v="C043 Shortcut (sub-cause)"/>
    <x v="14"/>
    <s v="C043 Shortcut (sub-cause)"/>
    <s v="H023"/>
    <s v="Vehicle stops in/on roadway"/>
    <x v="29"/>
    <x v="0"/>
    <x v="10"/>
  </r>
  <r>
    <s v="I1"/>
    <s v="Vehicles collide in/on roadway"/>
    <x v="0"/>
    <m/>
    <s v="Haz_11 Vehicle obstructing roadway"/>
    <s v="C044"/>
    <s v="C040"/>
    <s v="To catch public transport (sub-cause)"/>
    <s v="C044 To catch public transport (sub-cause)"/>
    <x v="14"/>
    <s v="C044 To catch public transport (sub-cause)"/>
    <s v="H023"/>
    <s v="Vehicle stops in/on roadway"/>
    <x v="29"/>
    <x v="0"/>
    <x v="10"/>
  </r>
  <r>
    <s v="I2"/>
    <s v="Vehicle leaves roadway - exits carriageway"/>
    <x v="1"/>
    <m/>
    <s v="Haz_11 Vehicle obstructing roadway"/>
    <s v="C044"/>
    <s v="C040"/>
    <s v="To catch public transport (sub-cause)"/>
    <s v="C044 To catch public transport (sub-cause)"/>
    <x v="14"/>
    <s v="C044 To catch public transport (sub-cause)"/>
    <s v="H023"/>
    <s v="Vehicle stops in/on roadway"/>
    <x v="29"/>
    <x v="0"/>
    <x v="10"/>
  </r>
  <r>
    <s v="I1"/>
    <s v="Vehicles collide in/on roadway"/>
    <x v="0"/>
    <m/>
    <s v="Haz_11 Vehicle obstructing roadway"/>
    <s v="C045"/>
    <s v="C040"/>
    <s v="Other non time-critical destination (sub-cause)"/>
    <s v="C045 Other non time-critical destination (sub-cause)"/>
    <x v="14"/>
    <s v="C045 Other non time-critical destination (sub-cause)"/>
    <s v="H023"/>
    <s v="Vehicle stops in/on roadway"/>
    <x v="29"/>
    <x v="0"/>
    <x v="10"/>
  </r>
  <r>
    <s v="I2"/>
    <s v="Vehicle leaves roadway - exits carriageway"/>
    <x v="1"/>
    <m/>
    <s v="Haz_11 Vehicle obstructing roadway"/>
    <s v="C045"/>
    <s v="C040"/>
    <s v="Other non time-critical destination (sub-cause)"/>
    <s v="C045 Other non time-critical destination (sub-cause)"/>
    <x v="14"/>
    <s v="C045 Other non time-critical destination (sub-cause)"/>
    <s v="H023"/>
    <s v="Vehicle stops in/on roadway"/>
    <x v="29"/>
    <x v="0"/>
    <x v="10"/>
  </r>
  <r>
    <s v="I1"/>
    <s v="Vehicles collide in/on roadway"/>
    <x v="0"/>
    <m/>
    <s v="Haz_11 Vehicle obstructing roadway"/>
    <s v="C046"/>
    <s v="C040"/>
    <s v="Time Critical Destination other than Public Transport (sub-cause)"/>
    <s v="C046 Time Critical Destination other than Public Transport (sub-cause)"/>
    <x v="14"/>
    <s v="C046 Time Critical Destination other than Public Transport (sub-cause)"/>
    <s v="H023"/>
    <s v="Vehicle stops in/on roadway"/>
    <x v="29"/>
    <x v="0"/>
    <x v="10"/>
  </r>
  <r>
    <s v="I2"/>
    <s v="Vehicle leaves roadway - exits carriageway"/>
    <x v="1"/>
    <m/>
    <s v="Haz_11 Vehicle obstructing roadway"/>
    <s v="C046"/>
    <s v="C040"/>
    <s v="Time Critical Destination other than Public Transport (sub-cause)"/>
    <s v="C046 Time Critical Destination other than Public Transport (sub-cause)"/>
    <x v="14"/>
    <s v="C046 Time Critical Destination other than Public Transport (sub-cause)"/>
    <s v="H023"/>
    <s v="Vehicle stops in/on roadway"/>
    <x v="29"/>
    <x v="0"/>
    <x v="10"/>
  </r>
  <r>
    <s v="I1"/>
    <s v="Vehicles collide in/on roadway"/>
    <x v="0"/>
    <m/>
    <s v="Haz_11 Vehicle obstructing roadway"/>
    <s v="C047"/>
    <s v="NULL"/>
    <s v="Pedestrian in/on roadway (not crossing)"/>
    <s v="C047 Pedestrian in/on roadway (not crossing)"/>
    <x v="15"/>
    <s v=""/>
    <s v="H023"/>
    <s v="Vehicle stops in/on roadway"/>
    <x v="29"/>
    <x v="0"/>
    <x v="10"/>
  </r>
  <r>
    <s v="I2"/>
    <s v="Vehicle leaves roadway - exits carriageway"/>
    <x v="1"/>
    <m/>
    <s v="Haz_11 Vehicle obstructing roadway"/>
    <s v="C047"/>
    <s v="NULL"/>
    <s v="Pedestrian in/on roadway (not crossing)"/>
    <s v="C047 Pedestrian in/on roadway (not crossing)"/>
    <x v="15"/>
    <s v=""/>
    <s v="H023"/>
    <s v="Vehicle stops in/on roadway"/>
    <x v="29"/>
    <x v="0"/>
    <x v="10"/>
  </r>
  <r>
    <s v="I1"/>
    <s v="Vehicles collide in/on roadway"/>
    <x v="0"/>
    <m/>
    <s v="Haz_11 Vehicle obstructing roadway"/>
    <s v="C048"/>
    <s v="C047"/>
    <s v="Drivers and passengers around the scene of a minor incident  (sub-cause)"/>
    <s v="C048 Drivers and passengers around the scene of a minor incident  (sub-cause)"/>
    <x v="15"/>
    <s v="C048 Drivers and passengers around the scene of a minor incident  (sub-cause)"/>
    <s v="H023"/>
    <s v="Vehicle stops in/on roadway"/>
    <x v="29"/>
    <x v="0"/>
    <x v="10"/>
  </r>
  <r>
    <s v="I2"/>
    <s v="Vehicle leaves roadway - exits carriageway"/>
    <x v="1"/>
    <m/>
    <s v="Haz_11 Vehicle obstructing roadway"/>
    <s v="C048"/>
    <s v="C047"/>
    <s v="Drivers and passengers around the scene of a minor incident  (sub-cause)"/>
    <s v="C048 Drivers and passengers around the scene of a minor incident  (sub-cause)"/>
    <x v="15"/>
    <s v="C048 Drivers and passengers around the scene of a minor incident  (sub-cause)"/>
    <s v="H023"/>
    <s v="Vehicle stops in/on roadway"/>
    <x v="29"/>
    <x v="0"/>
    <x v="10"/>
  </r>
  <r>
    <s v="I1"/>
    <s v="Vehicles collide in/on roadway"/>
    <x v="0"/>
    <m/>
    <s v="Haz_11 Vehicle obstructing roadway"/>
    <s v="C049"/>
    <s v="C047"/>
    <s v="Person trying to repair/inspect vehicle in running lane/attempting to pull over into central reserve  (sub-cause)"/>
    <s v="C049 Person trying to repair/inspect vehicle in running lane/attempting to pull over into central reserve  (sub-cause)"/>
    <x v="15"/>
    <s v="C049 Person trying to repair/inspect vehicle in running lane/attempting to pull over into central reserve  (sub-cause)"/>
    <s v="H023"/>
    <s v="Vehicle stops in/on roadway"/>
    <x v="29"/>
    <x v="0"/>
    <x v="10"/>
  </r>
  <r>
    <s v="I2"/>
    <s v="Vehicle leaves roadway - exits carriageway"/>
    <x v="1"/>
    <m/>
    <s v="Haz_11 Vehicle obstructing roadway"/>
    <s v="C049"/>
    <s v="C047"/>
    <s v="Person trying to repair/inspect vehicle in running lane/attempting to pull over into central reserve  (sub-cause)"/>
    <s v="C049 Person trying to repair/inspect vehicle in running lane/attempting to pull over into central reserve  (sub-cause)"/>
    <x v="15"/>
    <s v="C049 Person trying to repair/inspect vehicle in running lane/attempting to pull over into central reserve  (sub-cause)"/>
    <s v="H023"/>
    <s v="Vehicle stops in/on roadway"/>
    <x v="29"/>
    <x v="0"/>
    <x v="10"/>
  </r>
  <r>
    <s v="I1"/>
    <s v="Vehicles collide in/on roadway"/>
    <x v="0"/>
    <m/>
    <s v="Haz_11 Vehicle obstructing roadway"/>
    <s v="C051"/>
    <s v="C047"/>
    <s v="Pedestrian / Cyclist assumes has priority over vehicles (will not move)  (sub-cause)"/>
    <s v="C051 Pedestrian / Cyclist assumes has priority over vehicles (will not move)  (sub-cause)"/>
    <x v="15"/>
    <s v="C051 Pedestrian / Cyclist assumes has priority over vehicles (will not move)  (sub-cause)"/>
    <s v="H023"/>
    <s v="Vehicle stops in/on roadway"/>
    <x v="29"/>
    <x v="0"/>
    <x v="10"/>
  </r>
  <r>
    <s v="I2"/>
    <s v="Vehicle leaves roadway - exits carriageway"/>
    <x v="1"/>
    <m/>
    <s v="Haz_11 Vehicle obstructing roadway"/>
    <s v="C051"/>
    <s v="C047"/>
    <s v="Pedestrian / Cyclist assumes has priority over vehicles (will not move)  (sub-cause)"/>
    <s v="C051 Pedestrian / Cyclist assumes has priority over vehicles (will not move)  (sub-cause)"/>
    <x v="15"/>
    <s v="C051 Pedestrian / Cyclist assumes has priority over vehicles (will not move)  (sub-cause)"/>
    <s v="H023"/>
    <s v="Vehicle stops in/on roadway"/>
    <x v="29"/>
    <x v="0"/>
    <x v="10"/>
  </r>
  <r>
    <s v="I1"/>
    <s v="Vehicles collide in/on roadway"/>
    <x v="0"/>
    <m/>
    <s v="Haz_11 Vehicle obstructing roadway"/>
    <s v="C052"/>
    <s v="C047"/>
    <s v="Lack of awareness by Pedestrain / Cyclist of vehicular network  (sub-cause)"/>
    <s v="C052 Lack of awareness by Pedestrain / Cyclist of vehicular network  (sub-cause)"/>
    <x v="15"/>
    <s v="C052 Lack of awareness by Pedestrain / Cyclist of vehicular network  (sub-cause)"/>
    <s v="H023"/>
    <s v="Vehicle stops in/on roadway"/>
    <x v="29"/>
    <x v="0"/>
    <x v="10"/>
  </r>
  <r>
    <s v="I2"/>
    <s v="Vehicle leaves roadway - exits carriageway"/>
    <x v="1"/>
    <m/>
    <s v="Haz_11 Vehicle obstructing roadway"/>
    <s v="C052"/>
    <s v="C047"/>
    <s v="Lack of awareness by Pedestrain / Cyclist of vehicular network  (sub-cause)"/>
    <s v="C052 Lack of awareness by Pedestrain / Cyclist of vehicular network  (sub-cause)"/>
    <x v="15"/>
    <s v="C052 Lack of awareness by Pedestrain / Cyclist of vehicular network  (sub-cause)"/>
    <s v="H023"/>
    <s v="Vehicle stops in/on roadway"/>
    <x v="29"/>
    <x v="0"/>
    <x v="10"/>
  </r>
  <r>
    <s v="I1"/>
    <s v="Vehicles collide in/on roadway"/>
    <x v="0"/>
    <m/>
    <s v="Haz_11 Vehicle obstructing roadway"/>
    <s v="C053"/>
    <s v="C047"/>
    <s v="Pedestrian / Cyclist unable to hear/see approaching vehicle  (sub-cause)"/>
    <s v="C053 Pedestrian / Cyclist unable to hear/see approaching vehicle  (sub-cause)"/>
    <x v="15"/>
    <s v="C053 Pedestrian / Cyclist unable to hear/see approaching vehicle  (sub-cause)"/>
    <s v="H023"/>
    <s v="Vehicle stops in/on roadway"/>
    <x v="29"/>
    <x v="0"/>
    <x v="10"/>
  </r>
  <r>
    <s v="I2"/>
    <s v="Vehicle leaves roadway - exits carriageway"/>
    <x v="1"/>
    <m/>
    <s v="Haz_11 Vehicle obstructing roadway"/>
    <s v="C053"/>
    <s v="C047"/>
    <s v="Pedestrian / Cyclist unable to hear/see approaching vehicle  (sub-cause)"/>
    <s v="C053 Pedestrian / Cyclist unable to hear/see approaching vehicle  (sub-cause)"/>
    <x v="15"/>
    <s v="C053 Pedestrian / Cyclist unable to hear/see approaching vehicle  (sub-cause)"/>
    <s v="H023"/>
    <s v="Vehicle stops in/on roadway"/>
    <x v="29"/>
    <x v="0"/>
    <x v="10"/>
  </r>
  <r>
    <s v="I1"/>
    <s v="Vehicles collide in/on roadway"/>
    <x v="0"/>
    <m/>
    <s v="Haz_11 Vehicle obstructing roadway"/>
    <s v="C054"/>
    <s v="C047"/>
    <s v="Pedestrian/cyclist unable to move (e.g. shoe/wheel trapped in tracks)  (sub-cause)"/>
    <s v="C054 Pedestrian/cyclist unable to move (e.g. shoe/wheel trapped in tracks)  (sub-cause)"/>
    <x v="15"/>
    <s v="C054 Pedestrian/cyclist unable to move (e.g. shoe/wheel trapped in tracks)  (sub-cause)"/>
    <s v="H023"/>
    <s v="Vehicle stops in/on roadway"/>
    <x v="29"/>
    <x v="0"/>
    <x v="10"/>
  </r>
  <r>
    <s v="I2"/>
    <s v="Vehicle leaves roadway - exits carriageway"/>
    <x v="1"/>
    <m/>
    <s v="Haz_11 Vehicle obstructing roadway"/>
    <s v="C054"/>
    <s v="C047"/>
    <s v="Pedestrian/cyclist unable to move (e.g. shoe/wheel trapped in tracks)  (sub-cause)"/>
    <s v="C054 Pedestrian/cyclist unable to move (e.g. shoe/wheel trapped in tracks)  (sub-cause)"/>
    <x v="15"/>
    <s v="C054 Pedestrian/cyclist unable to move (e.g. shoe/wheel trapped in tracks)  (sub-cause)"/>
    <s v="H023"/>
    <s v="Vehicle stops in/on roadway"/>
    <x v="29"/>
    <x v="0"/>
    <x v="10"/>
  </r>
  <r>
    <s v="I1"/>
    <s v="Vehicles collide in/on roadway"/>
    <x v="0"/>
    <m/>
    <s v="Haz_11 Vehicle obstructing roadway"/>
    <s v="C055"/>
    <s v="C047"/>
    <s v="March or Demonstration  (sub-cause)"/>
    <s v="C055 March or Demonstration  (sub-cause)"/>
    <x v="15"/>
    <s v="C055 March or Demonstration  (sub-cause)"/>
    <s v="H023"/>
    <s v="Vehicle stops in/on roadway"/>
    <x v="29"/>
    <x v="0"/>
    <x v="10"/>
  </r>
  <r>
    <s v="I2"/>
    <s v="Vehicle leaves roadway - exits carriageway"/>
    <x v="1"/>
    <m/>
    <s v="Haz_11 Vehicle obstructing roadway"/>
    <s v="C055"/>
    <s v="C047"/>
    <s v="March or Demonstration  (sub-cause)"/>
    <s v="C055 March or Demonstration  (sub-cause)"/>
    <x v="15"/>
    <s v="C055 March or Demonstration  (sub-cause)"/>
    <s v="H023"/>
    <s v="Vehicle stops in/on roadway"/>
    <x v="29"/>
    <x v="0"/>
    <x v="10"/>
  </r>
  <r>
    <s v="I1"/>
    <s v="Vehicles collide in/on roadway"/>
    <x v="0"/>
    <m/>
    <s v="Haz_11 Vehicle obstructing roadway"/>
    <s v="C056"/>
    <s v="C047"/>
    <s v="Attempted Suicide (sub-cause)"/>
    <s v="C056 Attempted Suicide (sub-cause)"/>
    <x v="15"/>
    <s v="C056 Attempted Suicide (sub-cause)"/>
    <s v="H023"/>
    <s v="Vehicle stops in/on roadway"/>
    <x v="29"/>
    <x v="0"/>
    <x v="10"/>
  </r>
  <r>
    <s v="I2"/>
    <s v="Vehicle leaves roadway - exits carriageway"/>
    <x v="1"/>
    <m/>
    <s v="Haz_11 Vehicle obstructing roadway"/>
    <s v="C056"/>
    <s v="C047"/>
    <s v="Attempted Suicide (sub-cause)"/>
    <s v="C056 Attempted Suicide (sub-cause)"/>
    <x v="15"/>
    <s v="C056 Attempted Suicide (sub-cause)"/>
    <s v="H023"/>
    <s v="Vehicle stops in/on roadway"/>
    <x v="29"/>
    <x v="0"/>
    <x v="10"/>
  </r>
  <r>
    <s v="I1"/>
    <s v="Vehicles collide in/on roadway"/>
    <x v="0"/>
    <m/>
    <s v="Haz_11 Vehicle obstructing roadway"/>
    <s v="C057"/>
    <s v="C047"/>
    <s v="Pedestrian / Cyclist misjudges width of approaching vehicle (sub-cause)"/>
    <s v="C057 Pedestrian / Cyclist misjudges width of approaching vehicle (sub-cause)"/>
    <x v="15"/>
    <s v="C057 Pedestrian / Cyclist misjudges width of approaching vehicle (sub-cause)"/>
    <s v="H023"/>
    <s v="Vehicle stops in/on roadway"/>
    <x v="29"/>
    <x v="0"/>
    <x v="10"/>
  </r>
  <r>
    <s v="I2"/>
    <s v="Vehicle leaves roadway - exits carriageway"/>
    <x v="1"/>
    <m/>
    <s v="Haz_11 Vehicle obstructing roadway"/>
    <s v="C057"/>
    <s v="C047"/>
    <s v="Pedestrian / Cyclist misjudges width of approaching vehicle (sub-cause)"/>
    <s v="C057 Pedestrian / Cyclist misjudges width of approaching vehicle (sub-cause)"/>
    <x v="15"/>
    <s v="C057 Pedestrian / Cyclist misjudges width of approaching vehicle (sub-cause)"/>
    <s v="H023"/>
    <s v="Vehicle stops in/on roadway"/>
    <x v="29"/>
    <x v="0"/>
    <x v="10"/>
  </r>
  <r>
    <s v="I1"/>
    <s v="Vehicles collide in/on roadway"/>
    <x v="0"/>
    <m/>
    <s v="Haz_11 Vehicle obstructing roadway"/>
    <s v="C058"/>
    <s v="C047"/>
    <s v="Pedestrian walking along roadway (sub-cause)"/>
    <s v="C058 Pedestrian walking along roadway (sub-cause)"/>
    <x v="15"/>
    <s v="C058 Pedestrian walking along roadway (sub-cause)"/>
    <s v="H023"/>
    <s v="Vehicle stops in/on roadway"/>
    <x v="29"/>
    <x v="0"/>
    <x v="10"/>
  </r>
  <r>
    <s v="I2"/>
    <s v="Vehicle leaves roadway - exits carriageway"/>
    <x v="1"/>
    <m/>
    <s v="Haz_11 Vehicle obstructing roadway"/>
    <s v="C058"/>
    <s v="C047"/>
    <s v="Pedestrian walking along roadway (sub-cause)"/>
    <s v="C058 Pedestrian walking along roadway (sub-cause)"/>
    <x v="15"/>
    <s v="C058 Pedestrian walking along roadway (sub-cause)"/>
    <s v="H023"/>
    <s v="Vehicle stops in/on roadway"/>
    <x v="29"/>
    <x v="0"/>
    <x v="10"/>
  </r>
  <r>
    <s v="I1"/>
    <s v="Vehicles collide in/on roadway"/>
    <x v="0"/>
    <m/>
    <s v="Haz_11 Vehicle obstructing roadway"/>
    <s v="C082"/>
    <s v="NULL"/>
    <s v="Congestion"/>
    <s v="C082 Congestion"/>
    <x v="60"/>
    <s v=""/>
    <s v="H023"/>
    <s v="Vehicle stops in/on roadway"/>
    <x v="29"/>
    <x v="0"/>
    <x v="10"/>
  </r>
  <r>
    <s v="I2"/>
    <s v="Vehicle leaves roadway - exits carriageway"/>
    <x v="1"/>
    <m/>
    <s v="Haz_11 Vehicle obstructing roadway"/>
    <s v="C082"/>
    <s v="NULL"/>
    <s v="Congestion"/>
    <s v="C082 Congestion"/>
    <x v="60"/>
    <s v=""/>
    <s v="H023"/>
    <s v="Vehicle stops in/on roadway"/>
    <x v="29"/>
    <x v="0"/>
    <x v="10"/>
  </r>
  <r>
    <s v="I1"/>
    <s v="Vehicles collide in/on roadway"/>
    <x v="0"/>
    <m/>
    <s v="Haz_11 Vehicle obstructing roadway"/>
    <s v="C105"/>
    <s v="C109"/>
    <s v="Track or points failure (sub-cause)"/>
    <s v="C105 Track or points failure (sub-cause)"/>
    <x v="3"/>
    <s v="C105 Track or points failure (sub-cause)"/>
    <s v="H023"/>
    <s v="Vehicle stops in/on roadway"/>
    <x v="29"/>
    <x v="0"/>
    <x v="10"/>
  </r>
  <r>
    <s v="I1"/>
    <s v="Vehicles collide in/on roadway"/>
    <x v="0"/>
    <m/>
    <s v="Haz_11 Vehicle obstructing roadway"/>
    <s v="C106"/>
    <s v="NULL"/>
    <s v="Animal in/on roadway"/>
    <s v="C106 Animal in/on roadway"/>
    <x v="66"/>
    <s v=""/>
    <s v="H023"/>
    <s v="Vehicle stops in/on roadway"/>
    <x v="29"/>
    <x v="0"/>
    <x v="10"/>
  </r>
  <r>
    <s v="I2"/>
    <s v="Vehicle leaves roadway - exits carriageway"/>
    <x v="1"/>
    <m/>
    <s v="Haz_11 Vehicle obstructing roadway"/>
    <s v="C106"/>
    <s v="NULL"/>
    <s v="Animal in/on roadway"/>
    <s v="C106 Animal in/on roadway"/>
    <x v="66"/>
    <s v=""/>
    <s v="H023"/>
    <s v="Vehicle stops in/on roadway"/>
    <x v="29"/>
    <x v="0"/>
    <x v="10"/>
  </r>
  <r>
    <s v="I1"/>
    <s v="Vehicles collide in/on roadway"/>
    <x v="0"/>
    <m/>
    <s v="Haz_11 Vehicle obstructing roadway"/>
    <s v="C107"/>
    <s v="NULL"/>
    <s v="Driver sees a police car"/>
    <s v="C107 Driver sees a police car"/>
    <x v="67"/>
    <s v=""/>
    <s v="H023"/>
    <s v="Vehicle stops in/on roadway"/>
    <x v="29"/>
    <x v="0"/>
    <x v="10"/>
  </r>
  <r>
    <s v="I2"/>
    <s v="Vehicle leaves roadway - exits carriageway"/>
    <x v="1"/>
    <m/>
    <s v="Haz_11 Vehicle obstructing roadway"/>
    <s v="C107"/>
    <s v="NULL"/>
    <s v="Driver sees a police car"/>
    <s v="C107 Driver sees a police car"/>
    <x v="67"/>
    <s v=""/>
    <s v="H023"/>
    <s v="Vehicle stops in/on roadway"/>
    <x v="29"/>
    <x v="0"/>
    <x v="10"/>
  </r>
  <r>
    <s v="I1"/>
    <s v="Vehicles collide in/on roadway"/>
    <x v="0"/>
    <m/>
    <s v="Haz_11 Vehicle obstructing roadway"/>
    <s v="C109"/>
    <s v="NULL"/>
    <s v="Derailment"/>
    <s v="C109 Derailment"/>
    <x v="3"/>
    <s v=""/>
    <s v="H023"/>
    <s v="Vehicle stops in/on roadway"/>
    <x v="29"/>
    <x v="0"/>
    <x v="10"/>
  </r>
  <r>
    <s v="I1"/>
    <s v="Vehicles collide in/on roadway"/>
    <x v="0"/>
    <m/>
    <s v="Haz_11 Vehicle obstructing roadway"/>
    <s v="C111"/>
    <s v="NULL"/>
    <s v="Encounters Vehicle breakdown in/on roadway"/>
    <s v="C111 Encounters Vehicle breakdown in/on roadway"/>
    <x v="83"/>
    <s v=""/>
    <s v="H023"/>
    <s v="Vehicle stops in/on roadway"/>
    <x v="29"/>
    <x v="0"/>
    <x v="10"/>
  </r>
  <r>
    <s v="I2"/>
    <s v="Vehicle leaves roadway - exits carriageway"/>
    <x v="1"/>
    <m/>
    <s v="Haz_11 Vehicle obstructing roadway"/>
    <s v="C111"/>
    <s v="NULL"/>
    <s v="Encounters Vehicle breakdown in/on roadway"/>
    <s v="C111 Encounters Vehicle breakdown in/on roadway"/>
    <x v="83"/>
    <s v=""/>
    <s v="H023"/>
    <s v="Vehicle stops in/on roadway"/>
    <x v="29"/>
    <x v="0"/>
    <x v="10"/>
  </r>
  <r>
    <s v="I1"/>
    <s v="Vehicles collide in/on roadway"/>
    <x v="0"/>
    <m/>
    <s v="Haz_11 Vehicle obstructing roadway"/>
    <s v="C117"/>
    <s v="NULL"/>
    <s v="Minor collision"/>
    <s v="C117 Minor collision"/>
    <x v="84"/>
    <s v=""/>
    <s v="H023"/>
    <s v="Vehicle stops in/on roadway"/>
    <x v="29"/>
    <x v="0"/>
    <x v="10"/>
  </r>
  <r>
    <s v="I2"/>
    <s v="Vehicle leaves roadway - exits carriageway"/>
    <x v="1"/>
    <m/>
    <s v="Haz_11 Vehicle obstructing roadway"/>
    <s v="C117"/>
    <s v="NULL"/>
    <s v="Minor collision"/>
    <s v="C117 Minor collision"/>
    <x v="84"/>
    <s v=""/>
    <s v="H023"/>
    <s v="Vehicle stops in/on roadway"/>
    <x v="29"/>
    <x v="0"/>
    <x v="10"/>
  </r>
  <r>
    <s v="I1"/>
    <s v="Vehicles collide in/on roadway"/>
    <x v="0"/>
    <m/>
    <s v="Haz_11 Vehicle obstructing roadway"/>
    <s v="C119"/>
    <s v="NULL"/>
    <s v="Parking vehicle waiting for, or waiting to enter on-street parking space."/>
    <s v="C119 Parking vehicle waiting for, or waiting to enter on-street parking space."/>
    <x v="85"/>
    <s v=""/>
    <s v="H023"/>
    <s v="Vehicle stops in/on roadway"/>
    <x v="29"/>
    <x v="0"/>
    <x v="10"/>
  </r>
  <r>
    <s v="I2"/>
    <s v="Vehicle leaves roadway - exits carriageway"/>
    <x v="1"/>
    <m/>
    <s v="Haz_11 Vehicle obstructing roadway"/>
    <s v="C119"/>
    <s v="NULL"/>
    <s v="Parking vehicle waiting for, or waiting to enter on-street parking space."/>
    <s v="C119 Parking vehicle waiting for, or waiting to enter on-street parking space."/>
    <x v="85"/>
    <s v=""/>
    <s v="H023"/>
    <s v="Vehicle stops in/on roadway"/>
    <x v="29"/>
    <x v="0"/>
    <x v="10"/>
  </r>
  <r>
    <s v="I1"/>
    <s v="Vehicles collide in/on roadway"/>
    <x v="0"/>
    <m/>
    <s v="Haz_11 Vehicle obstructing roadway"/>
    <s v="C120"/>
    <s v="NULL"/>
    <s v="Stopped at traffic signals (main carriageway)"/>
    <s v="C120 Stopped at traffic signals (main carriageway)"/>
    <x v="86"/>
    <s v=""/>
    <s v="H023"/>
    <s v="Vehicle stops in/on roadway"/>
    <x v="29"/>
    <x v="0"/>
    <x v="10"/>
  </r>
  <r>
    <s v="I2"/>
    <s v="Vehicle leaves roadway - exits carriageway"/>
    <x v="1"/>
    <m/>
    <s v="Haz_11 Vehicle obstructing roadway"/>
    <s v="C120"/>
    <s v="NULL"/>
    <s v="Stopped at traffic signals (main carriageway)"/>
    <s v="C120 Stopped at traffic signals (main carriageway)"/>
    <x v="86"/>
    <s v=""/>
    <s v="H023"/>
    <s v="Vehicle stops in/on roadway"/>
    <x v="29"/>
    <x v="0"/>
    <x v="10"/>
  </r>
  <r>
    <s v="I1"/>
    <s v="Vehicles collide in/on roadway"/>
    <x v="0"/>
    <m/>
    <s v="Haz_11 Vehicle obstructing roadway"/>
    <s v="C121"/>
    <s v="NULL"/>
    <s v="Stopped at traffic signals (for left or right turn)"/>
    <s v="C121 Stopped at traffic signals (for left or right turn)"/>
    <x v="87"/>
    <s v=""/>
    <s v="H023"/>
    <s v="Vehicle stops in/on roadway"/>
    <x v="29"/>
    <x v="0"/>
    <x v="10"/>
  </r>
  <r>
    <s v="I2"/>
    <s v="Vehicle leaves roadway - exits carriageway"/>
    <x v="1"/>
    <m/>
    <s v="Haz_11 Vehicle obstructing roadway"/>
    <s v="C121"/>
    <s v="NULL"/>
    <s v="Stopped at traffic signals (for left or right turn)"/>
    <s v="C121 Stopped at traffic signals (for left or right turn)"/>
    <x v="87"/>
    <s v=""/>
    <s v="H023"/>
    <s v="Vehicle stops in/on roadway"/>
    <x v="29"/>
    <x v="0"/>
    <x v="10"/>
  </r>
  <r>
    <s v="I1"/>
    <s v="Vehicles collide in/on roadway"/>
    <x v="0"/>
    <m/>
    <s v="Haz_11 Vehicle obstructing roadway"/>
    <s v="C122"/>
    <s v="NULL"/>
    <s v="Waiting to complete manoeuvre at non-signalised intersection"/>
    <s v="C122 Waiting to complete manoeuvre at non-signalised intersection"/>
    <x v="88"/>
    <s v=""/>
    <s v="H023"/>
    <s v="Vehicle stops in/on roadway"/>
    <x v="29"/>
    <x v="0"/>
    <x v="10"/>
  </r>
  <r>
    <s v="I2"/>
    <s v="Vehicle leaves roadway - exits carriageway"/>
    <x v="1"/>
    <m/>
    <s v="Haz_11 Vehicle obstructing roadway"/>
    <s v="C122"/>
    <s v="NULL"/>
    <s v="Waiting to complete manoeuvre at non-signalised intersection"/>
    <s v="C122 Waiting to complete manoeuvre at non-signalised intersection"/>
    <x v="88"/>
    <s v=""/>
    <s v="H023"/>
    <s v="Vehicle stops in/on roadway"/>
    <x v="29"/>
    <x v="0"/>
    <x v="10"/>
  </r>
  <r>
    <s v="I1"/>
    <s v="Vehicles collide in/on roadway"/>
    <x v="0"/>
    <m/>
    <s v="Haz_11 Vehicle obstructing roadway"/>
    <s v="C147"/>
    <s v="NULL"/>
    <s v="Driver takes evasive action and ends up stopping on the central reserve"/>
    <s v="C147 Driver takes evasive action and ends up stopping on the central reserve"/>
    <x v="89"/>
    <s v=""/>
    <s v="H029"/>
    <s v="Vehicle stops/attempts to stop on the central reserve."/>
    <x v="30"/>
    <x v="0"/>
    <x v="10"/>
  </r>
  <r>
    <s v="I2"/>
    <s v="Vehicle leaves roadway - exits carriageway"/>
    <x v="1"/>
    <m/>
    <s v="Haz_11 Vehicle obstructing roadway"/>
    <s v="C147"/>
    <s v="NULL"/>
    <s v="Driver takes evasive action and ends up stopping on the central reserve"/>
    <s v="C147 Driver takes evasive action and ends up stopping on the central reserve"/>
    <x v="89"/>
    <s v=""/>
    <s v="H029"/>
    <s v="Vehicle stops/attempts to stop on the central reserve."/>
    <x v="30"/>
    <x v="0"/>
    <x v="10"/>
  </r>
  <r>
    <s v="I1"/>
    <s v="Vehicles collide in/on roadway"/>
    <x v="0"/>
    <m/>
    <s v="Haz_11 Vehicle obstructing roadway"/>
    <s v="C149"/>
    <s v="NULL"/>
    <s v="Vehicle Breakdown"/>
    <s v="C149 Vehicle Breakdown"/>
    <x v="90"/>
    <s v=""/>
    <s v="H023"/>
    <s v="Vehicle stops in/on roadway"/>
    <x v="29"/>
    <x v="0"/>
    <x v="10"/>
  </r>
  <r>
    <s v="I1"/>
    <s v="Vehicles collide in/on roadway"/>
    <x v="0"/>
    <m/>
    <s v="Haz_11 Vehicle obstructing roadway"/>
    <s v="C149"/>
    <s v="NULL"/>
    <s v="Vehicle breakdown"/>
    <s v="C149 Vehicle breakdown"/>
    <x v="90"/>
    <s v=""/>
    <s v="H029"/>
    <s v="Vehicle stops/attempts to stop on the central reserve."/>
    <x v="30"/>
    <x v="0"/>
    <x v="10"/>
  </r>
  <r>
    <s v="I2"/>
    <s v="Vehicle leaves roadway - exits carriageway"/>
    <x v="1"/>
    <m/>
    <s v="Haz_11 Vehicle obstructing roadway"/>
    <s v="C149"/>
    <s v="NULL"/>
    <s v="Vehicle Breakdown"/>
    <s v="C149 Vehicle Breakdown"/>
    <x v="90"/>
    <s v=""/>
    <s v="H023"/>
    <s v="Vehicle stops in/on roadway"/>
    <x v="29"/>
    <x v="0"/>
    <x v="10"/>
  </r>
  <r>
    <s v="I2"/>
    <s v="Vehicle leaves roadway - exits carriageway"/>
    <x v="1"/>
    <m/>
    <s v="Haz_11 Vehicle obstructing roadway"/>
    <s v="C149"/>
    <s v="NULL"/>
    <s v="Vehicle breakdown"/>
    <s v="C149 Vehicle breakdown"/>
    <x v="90"/>
    <s v=""/>
    <s v="H029"/>
    <s v="Vehicle stops/attempts to stop on the central reserve."/>
    <x v="30"/>
    <x v="0"/>
    <x v="10"/>
  </r>
  <r>
    <s v="I7"/>
    <s v="Personal Harm (Non Collision)"/>
    <x v="3"/>
    <s v="Fall"/>
    <s v="Haz_12 Motorcyclists"/>
    <s v="C001"/>
    <s v="NULL"/>
    <s v="Driver tiredness"/>
    <s v="C001 Driver tiredness"/>
    <x v="0"/>
    <s v=""/>
    <s v="H001"/>
    <s v="Driver falls asleep"/>
    <x v="0"/>
    <x v="0"/>
    <x v="11"/>
  </r>
  <r>
    <s v="I1"/>
    <s v="Vehicles collide in/on roadway"/>
    <x v="0"/>
    <m/>
    <s v="Haz_12 Motorcyclists"/>
    <s v="C128"/>
    <s v="NULL"/>
    <s v="Motorcyclists either fail to appreciate the risk or decide the risk is worth taking for the time saved."/>
    <s v="C128 Motorcyclists either fail to appreciate the risk or decide the risk is worth taking for the time saved."/>
    <x v="91"/>
    <s v=""/>
    <s v="H026"/>
    <s v="Motorcycle filters through traffic"/>
    <x v="31"/>
    <x v="0"/>
    <x v="11"/>
  </r>
  <r>
    <s v="I7"/>
    <s v="Personal Harm (Non Collision)"/>
    <x v="3"/>
    <s v="Fall"/>
    <s v="Haz_12 Motorcyclists"/>
    <s v="C198"/>
    <s v="NULL"/>
    <s v="Strong winds "/>
    <s v="C198 Strong winds "/>
    <x v="92"/>
    <s v=""/>
    <s v="H052"/>
    <s v="Motorcyclist cross-wind buffering"/>
    <x v="32"/>
    <x v="1"/>
    <x v="11"/>
  </r>
  <r>
    <s v="I7"/>
    <s v="Personal Harm (Non Collision)"/>
    <x v="3"/>
    <s v="Fall"/>
    <s v="Haz_12 Motorcyclists"/>
    <s v="C439"/>
    <s v="NULL"/>
    <s v="Passing HGVs / LRVs/ varying vehicle size "/>
    <s v="C439 Passing HGVs / LRVs/ varying vehicle size "/>
    <x v="93"/>
    <s v=""/>
    <s v="H052"/>
    <s v="Motorcyclist cross-wind buffering"/>
    <x v="32"/>
    <x v="1"/>
    <x v="11"/>
  </r>
  <r>
    <s v="I1"/>
    <s v="Vehicles collide in/on roadway"/>
    <x v="0"/>
    <m/>
    <s v="Haz_13 Sub optimal lane use or lane change"/>
    <s v="C028"/>
    <s v="NULL"/>
    <s v="Driver miscommunicates their next movement to other drivers"/>
    <s v="C028 Driver miscommunicates their next movement to other drivers"/>
    <x v="28"/>
    <s v=""/>
    <s v="H028"/>
    <s v="Unsafe lane changing"/>
    <x v="33"/>
    <x v="0"/>
    <x v="12"/>
  </r>
  <r>
    <s v="I1"/>
    <s v="Vehicles collide in/on roadway"/>
    <x v="0"/>
    <m/>
    <s v="Haz_13 Sub optimal lane use or lane change"/>
    <s v="C037"/>
    <s v="NULL"/>
    <s v="Debris or obstruction on roadway"/>
    <s v="C037 Debris or obstruction on roadway"/>
    <x v="11"/>
    <s v=""/>
    <s v="H028"/>
    <s v="Unsafe lane changing"/>
    <x v="33"/>
    <x v="0"/>
    <x v="12"/>
  </r>
  <r>
    <s v="I1"/>
    <s v="Vehicles collide in/on roadway"/>
    <x v="0"/>
    <m/>
    <s v="Haz_13 Sub optimal lane use or lane change"/>
    <s v="C038"/>
    <s v="NULL"/>
    <s v="Encounters abnormal/Oversize load"/>
    <s v="C038 Encounters abnormal/Oversize load"/>
    <x v="12"/>
    <s v=""/>
    <s v="H028"/>
    <s v="Unsafe lane changing"/>
    <x v="33"/>
    <x v="0"/>
    <x v="12"/>
  </r>
  <r>
    <s v="I1"/>
    <s v="Vehicles collide in/on roadway"/>
    <x v="0"/>
    <m/>
    <s v="Haz_13 Sub optimal lane use or lane change"/>
    <s v="C039"/>
    <s v="NULL"/>
    <s v="Encounters Emergency Service Vehicle on Call"/>
    <s v="C039 Encounters Emergency Service Vehicle on Call"/>
    <x v="13"/>
    <s v=""/>
    <s v="H028"/>
    <s v="Unsafe lane changing"/>
    <x v="33"/>
    <x v="0"/>
    <x v="12"/>
  </r>
  <r>
    <s v="I1"/>
    <s v="Vehicles collide in/on roadway"/>
    <x v="0"/>
    <m/>
    <s v="Haz_13 Sub optimal lane use or lane change"/>
    <s v="C103"/>
    <s v="NULL"/>
    <s v="Drivers confused by unclear signs, signals or road markings"/>
    <s v="C103 Drivers confused by unclear signs, signals or road markings"/>
    <x v="94"/>
    <s v=""/>
    <s v="H028"/>
    <s v="Unsafe lane changing"/>
    <x v="33"/>
    <x v="0"/>
    <x v="12"/>
  </r>
  <r>
    <s v="I1"/>
    <s v="Vehicles collide in/on roadway"/>
    <x v="0"/>
    <m/>
    <s v="Haz_13 Sub optimal lane use or lane change"/>
    <s v="C110"/>
    <s v="NULL"/>
    <s v="Drivers suffer information overload"/>
    <s v="C110 Drivers suffer information overload"/>
    <x v="95"/>
    <s v=""/>
    <s v="H028"/>
    <s v="Unsafe lane changing"/>
    <x v="33"/>
    <x v="0"/>
    <x v="12"/>
  </r>
  <r>
    <s v="I1"/>
    <s v="Vehicles collide in/on roadway"/>
    <x v="0"/>
    <m/>
    <s v="Haz_13 Sub optimal lane use or lane change"/>
    <s v="C127"/>
    <s v="NULL"/>
    <s v="Failure to check behind "/>
    <s v="C127 Failure to check behind "/>
    <x v="96"/>
    <s v=""/>
    <s v="H028"/>
    <s v="Unsafe lane changing"/>
    <x v="33"/>
    <x v="0"/>
    <x v="12"/>
  </r>
  <r>
    <s v="I1"/>
    <s v="Vehicles collide in/on roadway"/>
    <x v="0"/>
    <m/>
    <s v="Haz_13 Sub optimal lane use or lane change"/>
    <s v="C129"/>
    <s v="NULL"/>
    <s v="Disregard for highway code "/>
    <s v="C129 Disregard for highway code "/>
    <x v="97"/>
    <s v=""/>
    <s v="H027"/>
    <s v="Undertaking"/>
    <x v="34"/>
    <x v="0"/>
    <x v="12"/>
  </r>
  <r>
    <s v="I1"/>
    <s v="Vehicles collide in/on roadway"/>
    <x v="0"/>
    <m/>
    <s v="Haz_13 Sub optimal lane use or lane change"/>
    <s v="C130"/>
    <s v="NULL"/>
    <s v="Late merging "/>
    <s v="C130 Late merging "/>
    <x v="98"/>
    <s v=""/>
    <s v="H027"/>
    <s v="Undertaking"/>
    <x v="34"/>
    <x v="0"/>
    <x v="12"/>
  </r>
  <r>
    <s v="I1"/>
    <s v="Vehicles collide in/on roadway"/>
    <x v="0"/>
    <m/>
    <s v="Haz_13 Sub optimal lane use or lane change"/>
    <s v="C131"/>
    <s v="NULL"/>
    <s v="Overuse of offside lane "/>
    <s v="C131 Overuse of offside lane "/>
    <x v="99"/>
    <s v=""/>
    <s v="H027"/>
    <s v="Undertaking"/>
    <x v="34"/>
    <x v="0"/>
    <x v="12"/>
  </r>
  <r>
    <s v="I1"/>
    <s v="Vehicles collide in/on roadway"/>
    <x v="0"/>
    <m/>
    <s v="Haz_13 Sub optimal lane use or lane change"/>
    <s v="C136"/>
    <s v="NULL"/>
    <s v="Driver confusion on lane merges"/>
    <s v="C136 Driver confusion on lane merges"/>
    <x v="100"/>
    <s v=""/>
    <s v="H028"/>
    <s v="Unsafe lane changing"/>
    <x v="33"/>
    <x v="0"/>
    <x v="12"/>
  </r>
  <r>
    <s v="I1"/>
    <s v="Vehicles collide in/on roadway"/>
    <x v="0"/>
    <m/>
    <s v="Haz_13 Sub optimal lane use or lane change"/>
    <s v="C137"/>
    <s v="C135"/>
    <s v="Incorrect headlight flashing (sub-cause)"/>
    <s v="C137 Incorrect headlight flashing (sub-cause)"/>
    <x v="78"/>
    <s v="C137 Incorrect headlight flashing (sub-cause)"/>
    <s v="H028"/>
    <s v="Unsafe lane changing"/>
    <x v="33"/>
    <x v="0"/>
    <x v="12"/>
  </r>
  <r>
    <s v="I1"/>
    <s v="Vehicles collide in/on roadway"/>
    <x v="0"/>
    <m/>
    <s v="Haz_13 Sub optimal lane use or lane change"/>
    <s v="C138"/>
    <s v="C135"/>
    <s v="Informal/indecisive communication during stationary traffic (sub-cause)"/>
    <s v="C138 Informal/indecisive communication during stationary traffic (sub-cause)"/>
    <x v="78"/>
    <s v="C138 Informal/indecisive communication during stationary traffic (sub-cause)"/>
    <s v="H028"/>
    <s v="Unsafe lane changing"/>
    <x v="33"/>
    <x v="0"/>
    <x v="12"/>
  </r>
  <r>
    <s v="I1"/>
    <s v="Vehicles collide in/on roadway"/>
    <x v="0"/>
    <m/>
    <s v="Haz_13 Sub optimal lane use or lane change"/>
    <s v="C139"/>
    <s v="NULL"/>
    <s v="Insufficient headway (cutting up) "/>
    <s v="C139 Insufficient headway (cutting up) "/>
    <x v="101"/>
    <s v=""/>
    <s v="H028"/>
    <s v="Unsafe lane changing"/>
    <x v="33"/>
    <x v="0"/>
    <x v="12"/>
  </r>
  <r>
    <s v="I1"/>
    <s v="Vehicles collide in/on roadway"/>
    <x v="0"/>
    <m/>
    <s v="Haz_13 Sub optimal lane use or lane change"/>
    <s v="C140"/>
    <s v="NULL"/>
    <s v="Rapid lane change"/>
    <s v="C140 Rapid lane change"/>
    <x v="102"/>
    <s v=""/>
    <s v="H028"/>
    <s v="Unsafe lane changing"/>
    <x v="33"/>
    <x v="0"/>
    <x v="12"/>
  </r>
  <r>
    <s v="I1"/>
    <s v="Vehicles collide in/on roadway"/>
    <x v="0"/>
    <m/>
    <s v="Haz_13 Sub optimal lane use or lane change"/>
    <s v="C141"/>
    <s v="NULL"/>
    <s v="Slow change"/>
    <s v="C141 Slow change"/>
    <x v="103"/>
    <s v=""/>
    <s v="H028"/>
    <s v="Unsafe lane changing"/>
    <x v="33"/>
    <x v="0"/>
    <x v="12"/>
  </r>
  <r>
    <s v="I1"/>
    <s v="Vehicles collide in/on roadway"/>
    <x v="0"/>
    <m/>
    <s v="Haz_13 Sub optimal lane use or lane change"/>
    <s v="C142"/>
    <s v="C135"/>
    <s v="Vehicle does not indicate (sub-cause)"/>
    <s v="C142 Vehicle does not indicate (sub-cause)"/>
    <x v="78"/>
    <s v="C142 Vehicle does not indicate (sub-cause)"/>
    <s v="H028"/>
    <s v="Unsafe lane changing"/>
    <x v="33"/>
    <x v="0"/>
    <x v="12"/>
  </r>
  <r>
    <s v="I1"/>
    <s v="Vehicles collide in/on roadway"/>
    <x v="0"/>
    <m/>
    <s v="Haz_13 Sub optimal lane use or lane change"/>
    <s v="C143"/>
    <s v="NULL"/>
    <s v="Vehicle driving too close behind a large vehicle"/>
    <s v="C143 Vehicle driving too close behind a large vehicle"/>
    <x v="104"/>
    <s v=""/>
    <s v="H028"/>
    <s v="Unsafe lane changing"/>
    <x v="33"/>
    <x v="0"/>
    <x v="12"/>
  </r>
  <r>
    <s v="I1"/>
    <s v="Vehicles collide in/on roadway"/>
    <x v="0"/>
    <m/>
    <s v="Haz_13 Sub optimal lane use or lane change"/>
    <s v="C144"/>
    <s v="C135"/>
    <s v="Vehicle indicates incorrectly (sub-cause)"/>
    <s v="C144 Vehicle indicates incorrectly (sub-cause)"/>
    <x v="78"/>
    <s v="C144 Vehicle indicates incorrectly (sub-cause)"/>
    <s v="H028"/>
    <s v="Unsafe lane changing"/>
    <x v="33"/>
    <x v="0"/>
    <x v="12"/>
  </r>
  <r>
    <s v="I1"/>
    <s v="Vehicles collide in/on roadway"/>
    <x v="0"/>
    <m/>
    <s v="Haz_13 Sub optimal lane use or lane change"/>
    <s v="C145"/>
    <s v="NULL"/>
    <s v="Visibility of overhead signs obscured by lorries"/>
    <s v="C145 Visibility of overhead signs obscured by lorries"/>
    <x v="105"/>
    <s v=""/>
    <s v="H028"/>
    <s v="Unsafe lane changing"/>
    <x v="33"/>
    <x v="0"/>
    <x v="12"/>
  </r>
  <r>
    <s v="I1"/>
    <s v="Vehicles collide in/on roadway"/>
    <x v="0"/>
    <m/>
    <s v="Haz_13 Sub optimal lane use or lane change"/>
    <s v="C164"/>
    <s v="C135"/>
    <s v="Change in vehicle speed (sub-cause)"/>
    <s v="C164 Change in vehicle speed (sub-cause)"/>
    <x v="78"/>
    <s v="C164 Change in vehicle speed (sub-cause)"/>
    <s v="H028"/>
    <s v="Unsafe lane changing"/>
    <x v="33"/>
    <x v="0"/>
    <x v="12"/>
  </r>
  <r>
    <s v="I2"/>
    <s v="Vehicle leaves roadway - exits carriageway"/>
    <x v="1"/>
    <m/>
    <s v="Haz_14 Vehicle drifts off carriageway"/>
    <s v="C001"/>
    <s v="NULL"/>
    <s v="Driver tiredness"/>
    <s v="C001 Driver tiredness"/>
    <x v="0"/>
    <s v=""/>
    <s v="H030"/>
    <s v="Vehicle drifts off carriageway"/>
    <x v="35"/>
    <x v="0"/>
    <x v="13"/>
  </r>
  <r>
    <s v="I2"/>
    <s v="Vehicle leaves roadway - exits carriageway"/>
    <x v="1"/>
    <m/>
    <s v="Haz_14 Vehicle drifts off carriageway"/>
    <s v="C013"/>
    <s v="NULL"/>
    <s v="Influence of drugs and alcohol"/>
    <s v="C013 Influence of drugs and alcohol"/>
    <x v="4"/>
    <s v=""/>
    <s v="H030"/>
    <s v="Vehicle drifts off carriageway"/>
    <x v="35"/>
    <x v="0"/>
    <x v="13"/>
  </r>
  <r>
    <s v="I2"/>
    <s v="Vehicle leaves roadway - exits carriageway"/>
    <x v="1"/>
    <m/>
    <s v="Haz_14 Vehicle drifts off carriageway"/>
    <s v="C019"/>
    <s v="NULL"/>
    <s v="Vehicle mechanical fault "/>
    <s v="C019 Vehicle mechanical fault "/>
    <x v="7"/>
    <s v=""/>
    <s v="H030"/>
    <s v="Vehicle drifts off carriageway"/>
    <x v="35"/>
    <x v="0"/>
    <x v="13"/>
  </r>
  <r>
    <s v="I2"/>
    <s v="Vehicle leaves roadway - exits carriageway"/>
    <x v="1"/>
    <m/>
    <s v="Haz_14 Vehicle drifts off carriageway"/>
    <s v="C023"/>
    <s v="NULL"/>
    <s v="Driver distracted (other causes)"/>
    <s v="C023 Driver distracted (other causes)"/>
    <x v="8"/>
    <s v=""/>
    <s v="H030"/>
    <s v="Vehicle drifts off carriageway"/>
    <x v="35"/>
    <x v="0"/>
    <x v="13"/>
  </r>
  <r>
    <s v="I2"/>
    <s v="Vehicle leaves roadway - exits carriageway"/>
    <x v="1"/>
    <m/>
    <s v="Haz_14 Vehicle drifts off carriageway"/>
    <s v="C026"/>
    <s v="NULL"/>
    <s v="Poor visibility"/>
    <s v="C026 Poor visibility"/>
    <x v="26"/>
    <s v=""/>
    <s v="H030"/>
    <s v="Vehicle drifts off carriageway"/>
    <x v="35"/>
    <x v="0"/>
    <x v="13"/>
  </r>
  <r>
    <s v="I2"/>
    <s v="Vehicle leaves roadway - exits carriageway"/>
    <x v="1"/>
    <m/>
    <s v="Haz_14 Vehicle drifts off carriageway"/>
    <s v="C038"/>
    <s v="NULL"/>
    <s v="Encounters abnormal/Oversize load"/>
    <s v="C038 Encounters abnormal/Oversize load"/>
    <x v="12"/>
    <s v=""/>
    <s v="H030"/>
    <s v="Vehicle drifts off carriageway"/>
    <x v="35"/>
    <x v="0"/>
    <x v="13"/>
  </r>
  <r>
    <s v="I2"/>
    <s v="Vehicle leaves roadway - exits carriageway"/>
    <x v="1"/>
    <m/>
    <s v="Haz_14 Vehicle drifts off carriageway"/>
    <s v="C150"/>
    <s v="NULL"/>
    <s v="Confusing lane markings"/>
    <s v="C150 Confusing lane markings"/>
    <x v="106"/>
    <s v=""/>
    <s v="H030"/>
    <s v="Vehicle drifts off carriageway"/>
    <x v="35"/>
    <x v="0"/>
    <x v="13"/>
  </r>
  <r>
    <s v="I2"/>
    <s v="Vehicle leaves roadway - exits carriageway"/>
    <x v="1"/>
    <m/>
    <s v="Haz_14 Vehicle drifts off carriageway"/>
    <s v="C151"/>
    <s v="NULL"/>
    <s v="Driver error (distracted etc)"/>
    <s v="C151 Driver error (distracted etc)"/>
    <x v="107"/>
    <s v=""/>
    <s v="H030"/>
    <s v="Vehicle drifts off carriageway"/>
    <x v="35"/>
    <x v="0"/>
    <x v="13"/>
  </r>
  <r>
    <s v="I2"/>
    <s v="Vehicle leaves roadway - exits carriageway"/>
    <x v="1"/>
    <m/>
    <s v="Haz_14 Vehicle drifts off carriageway"/>
    <s v="C152"/>
    <s v="NULL"/>
    <s v="Infrastructure not visible enough"/>
    <s v="C152 Infrastructure not visible enough"/>
    <x v="38"/>
    <s v=""/>
    <s v="H030"/>
    <s v="Vehicle drifts off carriageway"/>
    <x v="35"/>
    <x v="0"/>
    <x v="13"/>
  </r>
  <r>
    <s v="I2"/>
    <s v="Vehicle leaves roadway - exits carriageway"/>
    <x v="1"/>
    <m/>
    <s v="Haz_14 Vehicle drifts off carriageway"/>
    <s v="C153"/>
    <s v="NULL"/>
    <s v="Lanes not wide enough"/>
    <s v="C153 Lanes not wide enough"/>
    <x v="108"/>
    <s v=""/>
    <s v="H030"/>
    <s v="Vehicle drifts off carriageway"/>
    <x v="35"/>
    <x v="0"/>
    <x v="13"/>
  </r>
  <r>
    <s v="I2"/>
    <s v="Vehicle leaves roadway - exits carriageway"/>
    <x v="1"/>
    <m/>
    <s v="Haz_14 Vehicle drifts off carriageway"/>
    <s v="C154"/>
    <s v="NULL"/>
    <s v="Lighting inadequate"/>
    <s v="C154 Lighting inadequate"/>
    <x v="109"/>
    <s v=""/>
    <s v="H030"/>
    <s v="Vehicle drifts off carriageway"/>
    <x v="35"/>
    <x v="0"/>
    <x v="13"/>
  </r>
  <r>
    <s v="I2"/>
    <s v="Vehicle leaves roadway - exits carriageway"/>
    <x v="1"/>
    <m/>
    <s v="Haz_14 Vehicle drifts off carriageway"/>
    <s v="C155"/>
    <s v="NULL"/>
    <s v="Vehicle trying to avoid another incident"/>
    <s v="C155 Vehicle trying to avoid another incident"/>
    <x v="110"/>
    <s v=""/>
    <s v="H030"/>
    <s v="Vehicle drifts off carriageway"/>
    <x v="35"/>
    <x v="0"/>
    <x v="13"/>
  </r>
  <r>
    <s v="I3"/>
    <s v="Vehicle collides with infrastructure whist using roadway"/>
    <x v="2"/>
    <s v="Electricution"/>
    <s v="Haz_15 Infrastructure"/>
    <s v="C073"/>
    <s v="NULL"/>
    <s v="Abnormal/Oversize load"/>
    <s v="C073 Abnormal/Oversize load"/>
    <x v="56"/>
    <s v=""/>
    <s v="H045"/>
    <s v="Overhead Live Wires"/>
    <x v="36"/>
    <x v="0"/>
    <x v="14"/>
  </r>
  <r>
    <s v="I3"/>
    <s v="Vehicle collides with infrastructure whist using roadway"/>
    <x v="2"/>
    <m/>
    <s v="Haz_15 Infrastructure"/>
    <s v="C073"/>
    <s v="NULL"/>
    <s v="Abnormal/Oversize load"/>
    <s v="C073 Abnormal/Oversize load"/>
    <x v="56"/>
    <s v=""/>
    <s v="H048"/>
    <s v="Infrastructure next to or above roadway (not Overhead Live Wires)"/>
    <x v="37"/>
    <x v="1"/>
    <x v="14"/>
  </r>
  <r>
    <s v="I3"/>
    <s v="Vehicle collides with infrastructure whist using roadway"/>
    <x v="2"/>
    <s v="Electricution"/>
    <s v="Haz_15 Infrastructure"/>
    <s v="C162"/>
    <s v="C205"/>
    <s v="Cable joint failure (sub-cause)"/>
    <s v="C162 Cable joint failure (sub-cause)"/>
    <x v="111"/>
    <s v="C162 Cable joint failure (sub-cause)"/>
    <s v="H045"/>
    <s v="Overhead Live Wires"/>
    <x v="36"/>
    <x v="1"/>
    <x v="14"/>
  </r>
  <r>
    <s v="I9"/>
    <s v="Infrastructure Collape or Failure"/>
    <x v="6"/>
    <s v="Falling object"/>
    <s v="Haz_15 Infrastructure"/>
    <s v="C166"/>
    <s v="NULL"/>
    <s v="Component failure"/>
    <s v="C166 Component failure"/>
    <x v="112"/>
    <s v=""/>
    <s v="H050"/>
    <s v="Infrastructure collapse"/>
    <x v="38"/>
    <x v="0"/>
    <x v="14"/>
  </r>
  <r>
    <s v="I3"/>
    <s v="Vehicle collides with infrastructure whist using roadway"/>
    <x v="2"/>
    <s v="Electricution"/>
    <s v="Haz_15 Infrastructure"/>
    <s v="C170"/>
    <s v="C205"/>
    <s v="Damage (e.g. sustainted in previous collision)"/>
    <s v="C170 Damage (e.g. sustainted in previous collision)"/>
    <x v="111"/>
    <s v="C170 Damage (e.g. sustainted in previous collision)"/>
    <s v="H045"/>
    <s v="Overhead Live Wires"/>
    <x v="36"/>
    <x v="1"/>
    <x v="14"/>
  </r>
  <r>
    <s v="I3"/>
    <s v="Vehicle collides with infrastructure whist using roadway"/>
    <x v="2"/>
    <m/>
    <s v="Haz_15 Infrastructure"/>
    <s v="C170"/>
    <s v="C205"/>
    <s v="Damage (e.g. sustainted in previous collision)"/>
    <s v="C170 Damage (e.g. sustainted in previous collision)"/>
    <x v="111"/>
    <s v="C170 Damage (e.g. sustainted in previous collision)"/>
    <s v="H048"/>
    <s v="Infrastructure next to or above roadway (not Overhead Live Wires)"/>
    <x v="37"/>
    <x v="1"/>
    <x v="14"/>
  </r>
  <r>
    <s v="I9"/>
    <s v="Infrastructure Collape or Failure"/>
    <x v="6"/>
    <s v="Falling object"/>
    <s v="Haz_15 Infrastructure"/>
    <s v="C196"/>
    <s v="NULL"/>
    <s v="Tensioning system failure"/>
    <s v="C196 Tensioning system failure"/>
    <x v="113"/>
    <s v=""/>
    <s v="H050"/>
    <s v="Infrastructure collapse"/>
    <x v="38"/>
    <x v="0"/>
    <x v="14"/>
  </r>
  <r>
    <s v="I3"/>
    <s v="Vehicle collides with infrastructure whist using roadway"/>
    <x v="2"/>
    <s v="Electricution"/>
    <s v="Haz_15 Infrastructure"/>
    <s v="C196"/>
    <s v="C205"/>
    <s v="Tensioning system failure (sub-cause)"/>
    <s v="C196 Tensioning system failure (sub-cause)"/>
    <x v="111"/>
    <s v="C196 Tensioning system failure (sub-cause)"/>
    <s v="H045"/>
    <s v="Overhead Live Wires"/>
    <x v="36"/>
    <x v="1"/>
    <x v="14"/>
  </r>
  <r>
    <s v="I3"/>
    <s v="Vehicle collides with infrastructure whist using roadway"/>
    <x v="2"/>
    <s v="Electricution"/>
    <s v="Haz_15 Infrastructure"/>
    <s v="C205"/>
    <s v="NULL"/>
    <s v="Encroachment into normal vehicle envelope "/>
    <s v="C205 Encroachment into normal vehicle envelope "/>
    <x v="111"/>
    <s v=""/>
    <s v="H045"/>
    <s v="Overhead Live Wires"/>
    <x v="36"/>
    <x v="1"/>
    <x v="14"/>
  </r>
  <r>
    <s v="I3"/>
    <s v="Vehicle collides with infrastructure whist using roadway"/>
    <x v="2"/>
    <m/>
    <s v="Haz_15 Infrastructure"/>
    <s v="C205"/>
    <s v="NULL"/>
    <s v="Encroachment into normal vehicle envelope "/>
    <s v="C205 Encroachment into normal vehicle envelope "/>
    <x v="111"/>
    <s v=""/>
    <s v="H048"/>
    <s v="Infrastructure next to or above roadway (not Overhead Live Wires)"/>
    <x v="37"/>
    <x v="1"/>
    <x v="14"/>
  </r>
  <r>
    <s v="I9"/>
    <s v="Infrastructure Collape or Failure"/>
    <x v="6"/>
    <s v="Falling object"/>
    <s v="Haz_15 Infrastructure"/>
    <s v="C222"/>
    <s v="NULL"/>
    <s v="Impact from vehicle"/>
    <s v="C222 Impact from vehicle"/>
    <x v="114"/>
    <s v=""/>
    <s v="H050"/>
    <s v="Infrastructure collapse"/>
    <x v="38"/>
    <x v="0"/>
    <x v="14"/>
  </r>
  <r>
    <s v="I3"/>
    <s v="Vehicle collides with infrastructure whist using roadway"/>
    <x v="2"/>
    <s v="Electricution"/>
    <s v="Haz_15 Infrastructure"/>
    <s v="C227"/>
    <s v="C205"/>
    <s v="Excessive heat causing wires to sag (sub-cause)"/>
    <s v="C227 Excessive heat causing wires to sag (sub-cause)"/>
    <x v="111"/>
    <s v="C227 Excessive heat causing wires to sag (sub-cause)"/>
    <s v="H045"/>
    <s v="Overhead Live Wires"/>
    <x v="36"/>
    <x v="1"/>
    <x v="14"/>
  </r>
  <r>
    <s v="I3"/>
    <s v="Vehicle collides with infrastructure whist using roadway"/>
    <x v="2"/>
    <s v="Electricution"/>
    <s v="Haz_15 Infrastructure"/>
    <s v="C228"/>
    <s v="C205"/>
    <s v="Installed in wrong location (sub-cause)"/>
    <s v="C228 Installed in wrong location (sub-cause)"/>
    <x v="111"/>
    <s v="C228 Installed in wrong location (sub-cause)"/>
    <s v="H045"/>
    <s v="Overhead Live Wires"/>
    <x v="36"/>
    <x v="1"/>
    <x v="14"/>
  </r>
  <r>
    <s v="I3"/>
    <s v="Vehicle collides with infrastructure whist using roadway"/>
    <x v="2"/>
    <m/>
    <s v="Haz_15 Infrastructure"/>
    <s v="C228"/>
    <s v="C205"/>
    <s v="Installed in wrong location (sub-cause)"/>
    <s v="C228 Installed in wrong location (sub-cause)"/>
    <x v="111"/>
    <s v="C228 Installed in wrong location (sub-cause)"/>
    <s v="H048"/>
    <s v="Infrastructure next to or above roadway (not Overhead Live Wires)"/>
    <x v="37"/>
    <x v="1"/>
    <x v="14"/>
  </r>
  <r>
    <s v="I3"/>
    <s v="Vehicle collides with infrastructure whist using roadway"/>
    <x v="2"/>
    <s v="Electricution"/>
    <s v="Haz_15 Infrastructure"/>
    <s v="C229"/>
    <s v="C205"/>
    <s v="Site constraints (sub-cause)"/>
    <s v="C229 Site constraints (sub-cause)"/>
    <x v="111"/>
    <s v="C229 Site constraints (sub-cause)"/>
    <s v="H045"/>
    <s v="Overhead Live Wires"/>
    <x v="36"/>
    <x v="1"/>
    <x v="14"/>
  </r>
  <r>
    <s v="I3"/>
    <s v="Vehicle collides with infrastructure whist using roadway"/>
    <x v="2"/>
    <m/>
    <s v="Haz_15 Infrastructure"/>
    <s v="C229"/>
    <s v="C205"/>
    <s v="Site constraints (sub-cause)"/>
    <s v="C229 Site constraints (sub-cause)"/>
    <x v="111"/>
    <s v="C229 Site constraints (sub-cause)"/>
    <s v="H048"/>
    <s v="Infrastructure next to or above roadway (not Overhead Live Wires)"/>
    <x v="37"/>
    <x v="1"/>
    <x v="14"/>
  </r>
  <r>
    <s v="I4"/>
    <s v="Vehicle collides with maintenance site / vehicle"/>
    <x v="5"/>
    <m/>
    <s v="Haz_16 Maintenance"/>
    <s v="C---"/>
    <s v="NULL"/>
    <s v="No Cause"/>
    <s v="C--- No Cause"/>
    <x v="47"/>
    <s v=""/>
    <s v="H061"/>
    <s v="System failure - signs or signals incorrectly indicate that lanes with static roadworks are open"/>
    <x v="39"/>
    <x v="1"/>
    <x v="15"/>
  </r>
  <r>
    <s v="I4"/>
    <s v="Vehicle collides with maintenance site / vehicle"/>
    <x v="5"/>
    <m/>
    <s v="Haz_16 Maintenance"/>
    <s v="C---"/>
    <s v="NULL"/>
    <s v="No Cause"/>
    <s v="C--- No Cause"/>
    <x v="47"/>
    <s v=""/>
    <s v="H062"/>
    <s v="The driver loses control and enters the maintenance site"/>
    <x v="40"/>
    <x v="0"/>
    <x v="15"/>
  </r>
  <r>
    <s v="I4"/>
    <s v="Vehicle collides with maintenance site / vehicle"/>
    <x v="5"/>
    <m/>
    <s v="Haz_16 Maintenance"/>
    <s v="C001"/>
    <s v="C216"/>
    <s v="Driver tiredness (sub-cause)"/>
    <s v="C001 Driver tiredness (sub-cause)"/>
    <x v="115"/>
    <s v="C001 Driver tiredness (sub-cause)"/>
    <s v="H034"/>
    <s v="Driver ignores traffic management protecting a maintenance site "/>
    <x v="41"/>
    <x v="0"/>
    <x v="15"/>
  </r>
  <r>
    <s v="I4"/>
    <s v="Vehicle collides with maintenance site / vehicle"/>
    <x v="5"/>
    <m/>
    <s v="Haz_16 Maintenance"/>
    <s v="C017"/>
    <s v="NULL"/>
    <s v="Tries to gain some advantage"/>
    <s v="C017 Tries to gain some advantage"/>
    <x v="20"/>
    <s v=""/>
    <s v="H034"/>
    <s v="Driver ignores traffic management protecting a maintenance site "/>
    <x v="41"/>
    <x v="0"/>
    <x v="15"/>
  </r>
  <r>
    <s v="I4"/>
    <s v="Vehicle collides with maintenance site / vehicle"/>
    <x v="5"/>
    <m/>
    <s v="Haz_16 Maintenance"/>
    <s v="C118"/>
    <s v="NULL"/>
    <s v="Equipment repair - other"/>
    <s v="C118 Equipment repair - other"/>
    <x v="116"/>
    <s v=""/>
    <s v="H059"/>
    <s v="Roadworks - short term static "/>
    <x v="42"/>
    <x v="1"/>
    <x v="15"/>
  </r>
  <r>
    <s v="I4"/>
    <s v="Vehicle collides with maintenance site / vehicle"/>
    <x v="5"/>
    <m/>
    <s v="Haz_16 Maintenance"/>
    <s v="C151"/>
    <s v="NULL"/>
    <s v="Driver error (distracted etc)"/>
    <s v="C151 Driver error (distracted etc)"/>
    <x v="107"/>
    <s v=""/>
    <s v="H057"/>
    <s v="Road Traffic Collision in live lane pushes one or more vehicles into a maintenance site"/>
    <x v="43"/>
    <x v="0"/>
    <x v="15"/>
  </r>
  <r>
    <s v="I4"/>
    <s v="Vehicle collides with maintenance site / vehicle"/>
    <x v="5"/>
    <m/>
    <s v="Haz_16 Maintenance"/>
    <s v="C163"/>
    <s v="NULL"/>
    <s v="Central reserve repair"/>
    <s v="C163 Central reserve repair"/>
    <x v="117"/>
    <s v=""/>
    <s v="H059"/>
    <s v="Roadworks - short term static "/>
    <x v="42"/>
    <x v="1"/>
    <x v="15"/>
  </r>
  <r>
    <s v="I4"/>
    <s v="Vehicle collides with maintenance site / vehicle"/>
    <x v="5"/>
    <m/>
    <s v="Haz_16 Maintenance"/>
    <s v="C171"/>
    <s v="NULL"/>
    <s v="Inspection of damage to nearside safety barrier "/>
    <s v="C171 Inspection of damage to nearside safety barrier "/>
    <x v="118"/>
    <s v=""/>
    <s v="H060"/>
    <s v="Short duration stops / debris removal"/>
    <x v="44"/>
    <x v="1"/>
    <x v="15"/>
  </r>
  <r>
    <s v="I4"/>
    <s v="Vehicle collides with maintenance site / vehicle"/>
    <x v="5"/>
    <m/>
    <s v="Haz_16 Maintenance"/>
    <s v="C173"/>
    <s v="NULL"/>
    <s v="Large debris removal"/>
    <s v="C173 Large debris removal"/>
    <x v="119"/>
    <s v=""/>
    <s v="H060"/>
    <s v="Short duration stops / debris removal"/>
    <x v="44"/>
    <x v="1"/>
    <x v="15"/>
  </r>
  <r>
    <s v="I4"/>
    <s v="Vehicle collides with maintenance site / vehicle"/>
    <x v="5"/>
    <m/>
    <s v="Haz_16 Maintenance"/>
    <s v="C183"/>
    <s v="NULL"/>
    <s v="Vehicle hits safety barrier at point where maintenance is taking place on verge "/>
    <s v="C183 Vehicle hits safety barrier at point where maintenance is taking place on verge "/>
    <x v="120"/>
    <s v=""/>
    <s v="H053"/>
    <s v="Collision with workers doing maintenance  on verge"/>
    <x v="45"/>
    <x v="1"/>
    <x v="15"/>
  </r>
  <r>
    <s v="I4"/>
    <s v="Vehicle collides with maintenance site / vehicle"/>
    <x v="5"/>
    <m/>
    <s v="Haz_16 Maintenance"/>
    <s v="C199"/>
    <s v="NULL"/>
    <s v="Safety barrier repair"/>
    <s v="C199 Safety barrier repair"/>
    <x v="121"/>
    <s v=""/>
    <s v="H059"/>
    <s v="Roadworks - short term static "/>
    <x v="42"/>
    <x v="1"/>
    <x v="15"/>
  </r>
  <r>
    <s v="I4"/>
    <s v="Vehicle collides with maintenance site / vehicle"/>
    <x v="5"/>
    <m/>
    <s v="Haz_16 Maintenance"/>
    <s v="C203"/>
    <s v="NULL"/>
    <s v="Repair to infrastructure "/>
    <s v="C203 Repair to infrastructure "/>
    <x v="122"/>
    <s v=""/>
    <s v="H056"/>
    <s v="Roadworks - long term static"/>
    <x v="46"/>
    <x v="1"/>
    <x v="15"/>
  </r>
  <r>
    <s v="I4"/>
    <s v="Vehicle collides with maintenance site / vehicle"/>
    <x v="5"/>
    <m/>
    <s v="Haz_16 Maintenance"/>
    <s v="C204"/>
    <s v="NULL"/>
    <s v="Resurfacing "/>
    <s v="C204 Resurfacing "/>
    <x v="123"/>
    <s v=""/>
    <s v="H056"/>
    <s v="Roadworks - long term static"/>
    <x v="46"/>
    <x v="1"/>
    <x v="15"/>
  </r>
  <r>
    <s v="I4"/>
    <s v="Vehicle collides with maintenance site / vehicle"/>
    <x v="5"/>
    <m/>
    <s v="Haz_16 Maintenance"/>
    <s v="C206"/>
    <s v="NULL"/>
    <s v="Misunderstands traffic management warning signs and signals "/>
    <s v="C206 Misunderstands traffic management warning signs and signals "/>
    <x v="124"/>
    <s v=""/>
    <s v="H034"/>
    <s v="Driver ignores traffic management protecting a maintenance site "/>
    <x v="41"/>
    <x v="0"/>
    <x v="15"/>
  </r>
  <r>
    <s v="I4"/>
    <s v="Vehicle collides with maintenance site / vehicle"/>
    <x v="5"/>
    <m/>
    <s v="Haz_16 Maintenance"/>
    <s v="C215"/>
    <s v="NULL"/>
    <s v="Does not believe traffic management warning signs "/>
    <s v="C215 Does not believe traffic management warning signs "/>
    <x v="125"/>
    <s v=""/>
    <s v="H034"/>
    <s v="Driver ignores traffic management protecting a maintenance site "/>
    <x v="41"/>
    <x v="0"/>
    <x v="15"/>
  </r>
  <r>
    <s v="I4"/>
    <s v="Vehicle collides with maintenance site / vehicle"/>
    <x v="5"/>
    <m/>
    <s v="Haz_16 Maintenance"/>
    <s v="C216"/>
    <s v="NULL"/>
    <s v="Does not notice traffic management "/>
    <s v="C216 Does not notice traffic management "/>
    <x v="115"/>
    <s v=""/>
    <s v="H034"/>
    <s v="Driver ignores traffic management protecting a maintenance site "/>
    <x v="41"/>
    <x v="0"/>
    <x v="15"/>
  </r>
  <r>
    <s v="I4"/>
    <s v="Vehicle collides with maintenance site / vehicle"/>
    <x v="5"/>
    <m/>
    <s v="Haz_16 Maintenance"/>
    <s v="C217"/>
    <s v="NULL"/>
    <s v="Light Rail Infrastruture maintenance"/>
    <s v="C217 Light Rail Infrastruture maintenance"/>
    <x v="126"/>
    <s v=""/>
    <s v="H059"/>
    <s v="Roadworks - short term static "/>
    <x v="42"/>
    <x v="1"/>
    <x v="15"/>
  </r>
  <r>
    <s v="I4"/>
    <s v="Vehicle collides with maintenance site / vehicle"/>
    <x v="5"/>
    <m/>
    <s v="Haz_16 Maintenance"/>
    <s v="C218"/>
    <s v="NULL"/>
    <s v="Drainage inspections "/>
    <s v="C218 Drainage inspections "/>
    <x v="127"/>
    <s v=""/>
    <s v="H060"/>
    <s v="Short duration stops / debris removal"/>
    <x v="44"/>
    <x v="1"/>
    <x v="15"/>
  </r>
  <r>
    <s v="I5"/>
    <s v="Vehicle hits debris/animal in/on roadway"/>
    <x v="7"/>
    <m/>
    <s v="Haz_17 Debris/Animal"/>
    <s v="C106"/>
    <s v="NULL"/>
    <s v="Animal in/on roadway"/>
    <s v="C106 Animal in/on roadway"/>
    <x v="66"/>
    <s v=""/>
    <s v="H098"/>
    <s v="Animal in running lane"/>
    <x v="47"/>
    <x v="1"/>
    <x v="16"/>
  </r>
  <r>
    <s v="I5"/>
    <s v="Vehicle hits debris/animal in/on roadway"/>
    <x v="7"/>
    <m/>
    <s v="Haz_17 Debris/Animal"/>
    <s v="C172"/>
    <s v="NULL"/>
    <s v="Insecure connection to caravan / trailer"/>
    <s v="C172 Insecure connection to caravan / trailer"/>
    <x v="128"/>
    <s v=""/>
    <s v="H058"/>
    <s v="Debris in running lane"/>
    <x v="48"/>
    <x v="1"/>
    <x v="16"/>
  </r>
  <r>
    <s v="I5"/>
    <s v="Vehicle hits debris/animal in/on roadway"/>
    <x v="7"/>
    <m/>
    <s v="Haz_17 Debris/Animal"/>
    <s v="C174"/>
    <s v="NULL"/>
    <s v="Load shedding"/>
    <s v="C174 Load shedding"/>
    <x v="129"/>
    <s v=""/>
    <s v="H058"/>
    <s v="Debris in running lane"/>
    <x v="48"/>
    <x v="1"/>
    <x v="16"/>
  </r>
  <r>
    <s v="I5"/>
    <s v="Vehicle hits debris/animal in/on roadway"/>
    <x v="7"/>
    <m/>
    <s v="Haz_17 Debris/Animal"/>
    <s v="C175"/>
    <s v="NULL"/>
    <s v="Maintenance work site near by "/>
    <s v="C175 Maintenance work site near by "/>
    <x v="130"/>
    <s v=""/>
    <s v="H058"/>
    <s v="Debris in running lane"/>
    <x v="48"/>
    <x v="1"/>
    <x v="16"/>
  </r>
  <r>
    <s v="I5"/>
    <s v="Vehicle hits debris/animal in/on roadway"/>
    <x v="7"/>
    <m/>
    <s v="Haz_17 Debris/Animal"/>
    <s v="C184"/>
    <s v="C222"/>
    <s v="Vandals throw objects from overbridges (sub-cause)"/>
    <s v="C184 Vandals throw objects from overbridges (sub-cause)"/>
    <x v="114"/>
    <s v="C184 Vandals throw objects from overbridges (sub-cause)"/>
    <s v="H058"/>
    <s v="Debris in running lane"/>
    <x v="48"/>
    <x v="1"/>
    <x v="16"/>
  </r>
  <r>
    <s v="I5"/>
    <s v="Vehicle hits debris/animal in/on roadway"/>
    <x v="7"/>
    <m/>
    <s v="Haz_17 Debris/Animal"/>
    <s v="C190"/>
    <s v="C222"/>
    <s v="Tools dropped and left after maintenance (sub-cause)"/>
    <s v="C190 Tools dropped and left after maintenance (sub-cause)"/>
    <x v="114"/>
    <s v="C190 Tools dropped and left after maintenance (sub-cause)"/>
    <s v="H058"/>
    <s v="Debris in running lane"/>
    <x v="48"/>
    <x v="1"/>
    <x v="16"/>
  </r>
  <r>
    <s v="I5"/>
    <s v="Vehicle hits debris/animal in/on roadway"/>
    <x v="7"/>
    <m/>
    <s v="Haz_17 Debris/Animal"/>
    <s v="C197"/>
    <s v="C222"/>
    <s v="Structural design failure (sub-cause)"/>
    <s v="C197 Structural design failure (sub-cause)"/>
    <x v="114"/>
    <s v="C197 Structural design failure (sub-cause)"/>
    <s v="H058"/>
    <s v="Debris in running lane"/>
    <x v="48"/>
    <x v="1"/>
    <x v="16"/>
  </r>
  <r>
    <s v="I5"/>
    <s v="Vehicle hits debris/animal in/on roadway"/>
    <x v="7"/>
    <m/>
    <s v="Haz_17 Debris/Animal"/>
    <s v="C202"/>
    <s v="NULL"/>
    <s v="Mechanical parts fall off vehicle"/>
    <s v="C202 Mechanical parts fall off vehicle"/>
    <x v="131"/>
    <s v=""/>
    <s v="H058"/>
    <s v="Debris in running lane"/>
    <x v="48"/>
    <x v="1"/>
    <x v="16"/>
  </r>
  <r>
    <s v="I5"/>
    <s v="Vehicle hits debris/animal in/on roadway"/>
    <x v="7"/>
    <m/>
    <s v="Haz_17 Debris/Animal"/>
    <s v="C207"/>
    <s v="NULL"/>
    <s v="Object falls off overhead structure"/>
    <s v="C207 Object falls off overhead structure"/>
    <x v="132"/>
    <s v=""/>
    <s v="H058"/>
    <s v="Debris in running lane"/>
    <x v="48"/>
    <x v="1"/>
    <x v="16"/>
  </r>
  <r>
    <s v="I5"/>
    <s v="Vehicle hits debris/animal in/on roadway"/>
    <x v="7"/>
    <m/>
    <s v="Haz_17 Debris/Animal"/>
    <s v="C212"/>
    <s v="C222"/>
    <s v="Failure of component or fitting on infrastructure (sub-cause)"/>
    <s v="C212 Failure of component or fitting on infrastructure (sub-cause)"/>
    <x v="114"/>
    <s v="C212 Failure of component or fitting on infrastructure (sub-cause)"/>
    <s v="H058"/>
    <s v="Debris in running lane"/>
    <x v="48"/>
    <x v="1"/>
    <x v="16"/>
  </r>
  <r>
    <s v="I5"/>
    <s v="Vehicle hits debris/animal in/on roadway"/>
    <x v="7"/>
    <m/>
    <s v="Haz_17 Debris/Animal"/>
    <s v="C441"/>
    <s v="C222"/>
    <s v="Installation or maintenance error (sub-cause)"/>
    <s v="C441 Installation or maintenance error (sub-cause)"/>
    <x v="114"/>
    <s v="C441 Installation or maintenance error (sub-cause)"/>
    <s v="H058"/>
    <s v="Debris in running lane"/>
    <x v="48"/>
    <x v="1"/>
    <x v="16"/>
  </r>
  <r>
    <s v="I6"/>
    <s v="Vehicle hits pedestrian(s) / Cyclist(s)"/>
    <x v="4"/>
    <m/>
    <s v="Haz_18 Pedestrians / Cyclists"/>
    <s v="C004"/>
    <s v="NULL"/>
    <s v="Failed or Conflicting signals"/>
    <s v="C004 Failed or Conflicting signals"/>
    <x v="17"/>
    <s v=""/>
    <s v="H049"/>
    <s v="Signal Failure"/>
    <x v="49"/>
    <x v="1"/>
    <x v="17"/>
  </r>
  <r>
    <s v="I6"/>
    <s v="Vehicle hits pedestrian(s) / Cyclist(s)"/>
    <x v="4"/>
    <m/>
    <s v="Haz_18 Pedestrians / Cyclists"/>
    <s v="C005"/>
    <s v="NULL"/>
    <s v="Power Failure"/>
    <s v="C005 Power Failure"/>
    <x v="133"/>
    <s v=""/>
    <s v="H049"/>
    <s v="Signal Failure"/>
    <x v="49"/>
    <x v="1"/>
    <x v="17"/>
  </r>
  <r>
    <s v="I6"/>
    <s v="Vehicle hits pedestrian(s) / Cyclist(s)"/>
    <x v="4"/>
    <m/>
    <s v="Haz_18 Pedestrians / Cyclists"/>
    <s v="C037"/>
    <s v="C219"/>
    <s v="Debris or obstruction on roadway (sub-cause)"/>
    <s v="C037 Debris or obstruction on roadway (sub-cause)"/>
    <x v="134"/>
    <s v="C037 Debris or obstruction on roadway (sub-cause)"/>
    <s v="H054"/>
    <s v="Pedestrian(s) / Cyclists (s) in path of vehicle"/>
    <x v="50"/>
    <x v="0"/>
    <x v="17"/>
  </r>
  <r>
    <s v="I6"/>
    <s v="Vehicle hits pedestrian(s) / Cyclist(s)"/>
    <x v="4"/>
    <m/>
    <s v="Haz_18 Pedestrians / Cyclists"/>
    <s v="C040"/>
    <s v="NULL"/>
    <s v="Pedestrian / Cyclist crossing roadway"/>
    <s v="C040 Pedestrian / Cyclist crossing roadway"/>
    <x v="135"/>
    <s v=""/>
    <s v="H054"/>
    <s v="Pedestrian(s) / Cyclists (s) in path of vehicle"/>
    <x v="50"/>
    <x v="0"/>
    <x v="17"/>
  </r>
  <r>
    <s v="I6"/>
    <s v="Vehicle hits pedestrian(s) / Cyclist(s)"/>
    <x v="4"/>
    <m/>
    <s v="Haz_18 Pedestrians / Cyclists"/>
    <s v="C041"/>
    <s v="C457"/>
    <s v="Pedestrian crosses both carriageways to reach emergency phone (sub-cause)"/>
    <s v="C041 Pedestrian crosses both carriageways to reach emergency phone (sub-cause)"/>
    <x v="136"/>
    <s v="C041 Pedestrian crosses both carriageways to reach emergency phone (sub-cause)"/>
    <s v="H054"/>
    <s v="Pedestrian(s) / Cyclists (s) in path of vehicle"/>
    <x v="50"/>
    <x v="0"/>
    <x v="17"/>
  </r>
  <r>
    <s v="I6"/>
    <s v="Vehicle hits pedestrian(s) / Cyclist(s)"/>
    <x v="4"/>
    <m/>
    <s v="Haz_18 Pedestrians / Cyclists"/>
    <s v="C042"/>
    <s v="C457"/>
    <s v="Pedestrian crossing lanes from broken down vehicle (sub-cause)"/>
    <s v="C042 Pedestrian crossing lanes from broken down vehicle (sub-cause)"/>
    <x v="136"/>
    <s v="C042 Pedestrian crossing lanes from broken down vehicle (sub-cause)"/>
    <s v="H054"/>
    <s v="Pedestrian(s) / Cyclists (s) in path of vehicle"/>
    <x v="50"/>
    <x v="0"/>
    <x v="17"/>
  </r>
  <r>
    <s v="I6"/>
    <s v="Vehicle hits pedestrian(s) / Cyclist(s)"/>
    <x v="4"/>
    <m/>
    <s v="Haz_18 Pedestrians / Cyclists"/>
    <s v="C043"/>
    <s v="C457"/>
    <s v="Shortcut (sub-cause)"/>
    <s v="C043 Shortcut (sub-cause)"/>
    <x v="136"/>
    <s v="C043 Shortcut (sub-cause)"/>
    <s v="H054"/>
    <s v="Pedestrian(s) / Cyclists (s) in path of vehicle"/>
    <x v="50"/>
    <x v="0"/>
    <x v="17"/>
  </r>
  <r>
    <s v="I6"/>
    <s v="Vehicle hits pedestrian(s) / Cyclist(s)"/>
    <x v="4"/>
    <m/>
    <s v="Haz_18 Pedestrians / Cyclists"/>
    <s v="C044"/>
    <s v="C457"/>
    <s v="To catch public transport (sub-cause)"/>
    <s v="C044 To catch public transport (sub-cause)"/>
    <x v="136"/>
    <s v="C044 To catch public transport (sub-cause)"/>
    <s v="H054"/>
    <s v="Pedestrian(s) / Cyclists (s) in path of vehicle"/>
    <x v="50"/>
    <x v="0"/>
    <x v="17"/>
  </r>
  <r>
    <s v="I6"/>
    <s v="Vehicle hits pedestrian(s) / Cyclist(s)"/>
    <x v="4"/>
    <m/>
    <s v="Haz_18 Pedestrians / Cyclists"/>
    <s v="C044"/>
    <s v="C178"/>
    <s v="To catch public transport (sub-cause)"/>
    <s v="C044 To catch public transport (sub-cause)"/>
    <x v="137"/>
    <s v="C044 To catch public transport (sub-cause)"/>
    <s v="H055"/>
    <s v="Pedestrian(s) next to path of vehicle"/>
    <x v="51"/>
    <x v="1"/>
    <x v="17"/>
  </r>
  <r>
    <s v="I6"/>
    <s v="Vehicle hits pedestrian(s) / Cyclist(s)"/>
    <x v="4"/>
    <m/>
    <s v="Haz_18 Pedestrians / Cyclists"/>
    <s v="C045"/>
    <s v="C457"/>
    <s v="Other non time-critical destination (sub-cause)"/>
    <s v="C045 Other non time-critical destination (sub-cause)"/>
    <x v="136"/>
    <s v="C045 Other non time-critical destination (sub-cause)"/>
    <s v="H054"/>
    <s v="Pedestrian(s) / Cyclists (s) in path of vehicle"/>
    <x v="50"/>
    <x v="0"/>
    <x v="17"/>
  </r>
  <r>
    <s v="I6"/>
    <s v="Vehicle hits pedestrian(s) / Cyclist(s)"/>
    <x v="4"/>
    <m/>
    <s v="Haz_18 Pedestrians / Cyclists"/>
    <s v="C046"/>
    <s v="C457"/>
    <s v="Time Critical Destination other than Public Transport (sub-cause)"/>
    <s v="C046 Time Critical Destination other than Public Transport (sub-cause)"/>
    <x v="136"/>
    <s v="C046 Time Critical Destination other than Public Transport (sub-cause)"/>
    <s v="H054"/>
    <s v="Pedestrian(s) / Cyclists (s) in path of vehicle"/>
    <x v="50"/>
    <x v="0"/>
    <x v="17"/>
  </r>
  <r>
    <s v="I6"/>
    <s v="Vehicle hits pedestrian(s) / Cyclist(s)"/>
    <x v="4"/>
    <m/>
    <s v="Haz_18 Pedestrians / Cyclists"/>
    <s v="C048"/>
    <s v="NULL"/>
    <s v="Drivers and passengers around the scene of a minor incident/breakdown"/>
    <s v="C048 Drivers and passengers around the scene of a minor incident/breakdown"/>
    <x v="138"/>
    <s v=""/>
    <s v="H054"/>
    <s v="Pedestrian(s) / Cyclists (s) in path of vehicle"/>
    <x v="50"/>
    <x v="0"/>
    <x v="17"/>
  </r>
  <r>
    <s v="I6"/>
    <s v="Vehicle hits pedestrian(s) / Cyclist(s)"/>
    <x v="4"/>
    <m/>
    <s v="Haz_18 Pedestrians / Cyclists"/>
    <s v="C049"/>
    <s v="NULL"/>
    <s v="Person trying to repair/inspect vehicle in running lane/attempting to pull over into central reserve"/>
    <s v="C049 Person trying to repair/inspect vehicle in running lane/attempting to pull over into central reserve"/>
    <x v="139"/>
    <s v=""/>
    <s v="H054"/>
    <s v="Pedestrian(s) / Cyclists (s) in path of vehicle"/>
    <x v="50"/>
    <x v="0"/>
    <x v="17"/>
  </r>
  <r>
    <s v="I6"/>
    <s v="Vehicle hits pedestrian(s) / Cyclist(s)"/>
    <x v="4"/>
    <m/>
    <s v="Haz_18 Pedestrians / Cyclists"/>
    <s v="C051"/>
    <s v="NULL"/>
    <s v="Pedestrian / Cyclist assumes has priority over vehicles (will not move)"/>
    <s v="C051 Pedestrian / Cyclist assumes has priority over vehicles (will not move)"/>
    <x v="140"/>
    <s v=""/>
    <s v="H054"/>
    <s v="Pedestrian(s) / Cyclists (s) in path of vehicle"/>
    <x v="50"/>
    <x v="1"/>
    <x v="17"/>
  </r>
  <r>
    <s v="I6"/>
    <s v="Vehicle hits pedestrian(s) / Cyclist(s)"/>
    <x v="4"/>
    <m/>
    <s v="Haz_18 Pedestrians / Cyclists"/>
    <s v="C052"/>
    <s v="NULL"/>
    <s v="Lack of awareness by Pedestrain / Cyclist of vehicular network"/>
    <s v="C052 Lack of awareness by Pedestrain / Cyclist of vehicular network"/>
    <x v="141"/>
    <s v=""/>
    <s v="H054"/>
    <s v="Pedestrian(s) / Cyclists (s) in path of vehicle"/>
    <x v="50"/>
    <x v="1"/>
    <x v="17"/>
  </r>
  <r>
    <s v="I6"/>
    <s v="Vehicle hits pedestrian(s) / Cyclist(s)"/>
    <x v="4"/>
    <m/>
    <s v="Haz_18 Pedestrians / Cyclists"/>
    <s v="C053"/>
    <s v="NULL"/>
    <s v="Pedestrian / Cyclist unable to hear/see approaching vehicle "/>
    <s v="C053 Pedestrian / Cyclist unable to hear/see approaching vehicle "/>
    <x v="142"/>
    <s v=""/>
    <s v="H054"/>
    <s v="Pedestrian(s) / Cyclists (s) in path of vehicle"/>
    <x v="50"/>
    <x v="1"/>
    <x v="17"/>
  </r>
  <r>
    <s v="I6"/>
    <s v="Vehicle hits pedestrian(s) / Cyclist(s)"/>
    <x v="4"/>
    <m/>
    <s v="Haz_18 Pedestrians / Cyclists"/>
    <s v="C054"/>
    <s v="NULL"/>
    <s v="Pedestrian/cyclist unable to move (e.g. shoe/wheel trapped in tracks)"/>
    <s v="C054 Pedestrian/cyclist unable to move (e.g. shoe/wheel trapped in tracks)"/>
    <x v="143"/>
    <s v=""/>
    <s v="H054"/>
    <s v="Pedestrian(s) / Cyclists (s) in path of vehicle"/>
    <x v="50"/>
    <x v="1"/>
    <x v="17"/>
  </r>
  <r>
    <s v="I6"/>
    <s v="Vehicle hits pedestrian(s) / Cyclist(s)"/>
    <x v="4"/>
    <m/>
    <s v="Haz_18 Pedestrians / Cyclists"/>
    <s v="C055"/>
    <s v="NULL"/>
    <s v="March or Demonstration"/>
    <s v="C055 March or Demonstration"/>
    <x v="144"/>
    <s v=""/>
    <s v="H054"/>
    <s v="Pedestrian(s) / Cyclists (s) in path of vehicle"/>
    <x v="50"/>
    <x v="1"/>
    <x v="17"/>
  </r>
  <r>
    <s v="I6"/>
    <s v="Vehicle hits pedestrian(s) / Cyclist(s)"/>
    <x v="4"/>
    <m/>
    <s v="Haz_18 Pedestrians / Cyclists"/>
    <s v="C056"/>
    <s v="NULL"/>
    <s v="Attempted Suicide"/>
    <s v="C056 Attempted Suicide"/>
    <x v="40"/>
    <s v=""/>
    <s v="H054"/>
    <s v="Pedestrian(s) / Cyclists (s) in path of vehicle"/>
    <x v="50"/>
    <x v="0"/>
    <x v="17"/>
  </r>
  <r>
    <s v="I6"/>
    <s v="Vehicle hits pedestrian(s) / Cyclist(s)"/>
    <x v="4"/>
    <m/>
    <s v="Haz_18 Pedestrians / Cyclists"/>
    <s v="C057"/>
    <s v="NULL"/>
    <s v="Pedestrian / Cyclist misjudges width of approaching vehicle"/>
    <s v="C057 Pedestrian / Cyclist misjudges width of approaching vehicle"/>
    <x v="145"/>
    <s v=""/>
    <s v="H054"/>
    <s v="Pedestrian(s) / Cyclists (s) in path of vehicle"/>
    <x v="50"/>
    <x v="0"/>
    <x v="17"/>
  </r>
  <r>
    <s v="I6"/>
    <s v="Vehicle hits pedestrian(s) / Cyclist(s)"/>
    <x v="4"/>
    <m/>
    <s v="Haz_18 Pedestrians / Cyclists"/>
    <s v="C082"/>
    <s v="C219"/>
    <s v="Congestion (sub-cause)"/>
    <s v="C082 Congestion (sub-cause)"/>
    <x v="134"/>
    <s v="C082 Congestion (sub-cause)"/>
    <s v="H054"/>
    <s v="Pedestrian(s) / Cyclists (s) in path of vehicle"/>
    <x v="50"/>
    <x v="0"/>
    <x v="17"/>
  </r>
  <r>
    <s v="I6"/>
    <s v="Vehicle hits pedestrian(s) / Cyclist(s)"/>
    <x v="4"/>
    <m/>
    <s v="Haz_18 Pedestrians / Cyclists"/>
    <s v="C149"/>
    <s v="C219"/>
    <s v="Vehicle breakdown (sub-cause)"/>
    <s v="C149 Vehicle breakdown (sub-cause)"/>
    <x v="134"/>
    <s v="C149 Vehicle breakdown (sub-cause)"/>
    <s v="H054"/>
    <s v="Pedestrian(s) / Cyclists (s) in path of vehicle"/>
    <x v="50"/>
    <x v="0"/>
    <x v="17"/>
  </r>
  <r>
    <s v="I6"/>
    <s v="Vehicle hits pedestrian(s) / Cyclist(s)"/>
    <x v="4"/>
    <m/>
    <s v="Haz_18 Pedestrians / Cyclists"/>
    <s v="C177"/>
    <s v="NULL"/>
    <s v="Walking / Cycling along verge/footway"/>
    <s v="C177 Walking / Cycling along verge/footway"/>
    <x v="146"/>
    <s v=""/>
    <s v="H055"/>
    <s v="Pedestrian(s) next to path of vehicle"/>
    <x v="51"/>
    <x v="1"/>
    <x v="17"/>
  </r>
  <r>
    <s v="I6"/>
    <s v="Vehicle hits pedestrian(s) / Cyclist(s)"/>
    <x v="4"/>
    <m/>
    <s v="Haz_18 Pedestrians / Cyclists"/>
    <s v="C178"/>
    <s v="NULL"/>
    <s v="Waiting on verge/footway"/>
    <s v="C178 Waiting on verge/footway"/>
    <x v="137"/>
    <s v=""/>
    <s v="H055"/>
    <s v="Pedestrian(s) next to path of vehicle"/>
    <x v="51"/>
    <x v="1"/>
    <x v="17"/>
  </r>
  <r>
    <s v="I6"/>
    <s v="Vehicle hits pedestrian(s) / Cyclist(s)"/>
    <x v="4"/>
    <m/>
    <s v="Haz_18 Pedestrians / Cyclists"/>
    <s v="C180"/>
    <s v="C178"/>
    <s v="Awaiting lift from private vehicle (sub-cause)"/>
    <s v="C180 Awaiting lift from private vehicle (sub-cause)"/>
    <x v="137"/>
    <s v="C180 Awaiting lift from private vehicle (sub-cause)"/>
    <s v="H055"/>
    <s v="Pedestrian(s) next to path of vehicle"/>
    <x v="51"/>
    <x v="1"/>
    <x v="17"/>
  </r>
  <r>
    <s v="I6"/>
    <s v="Vehicle hits pedestrian(s) / Cyclist(s)"/>
    <x v="4"/>
    <m/>
    <s v="Haz_18 Pedestrians / Cyclists"/>
    <s v="C219"/>
    <s v="NULL"/>
    <s v="Driver allows passengers to disembark"/>
    <s v="C219 Driver allows passengers to disembark"/>
    <x v="134"/>
    <s v=""/>
    <s v="H054"/>
    <s v="Pedestrian(s) / Cyclists (s) in path of vehicle"/>
    <x v="50"/>
    <x v="0"/>
    <x v="17"/>
  </r>
  <r>
    <s v="I6"/>
    <s v="Vehicle hits pedestrian(s) / Cyclist(s)"/>
    <x v="4"/>
    <m/>
    <s v="Haz_18 Pedestrians / Cyclists"/>
    <s v="C460"/>
    <s v="NULL"/>
    <s v="Awaiting assistance following a Breakdown or Incident"/>
    <s v="C460 Awaiting assistance following a Breakdown or Incident"/>
    <x v="147"/>
    <s v=""/>
    <s v="H095"/>
    <s v="Pedestrian(s) standing on Emergency Lane"/>
    <x v="52"/>
    <x v="1"/>
    <x v="17"/>
  </r>
  <r>
    <s v="I6"/>
    <s v="Vehicle hits pedestrian(s) / Cyclist(s)"/>
    <x v="4"/>
    <m/>
    <s v="Haz_18 Pedestrians / Cyclists"/>
    <s v="C461"/>
    <s v="NULL"/>
    <s v="Seeking assistance following a Breakdown or Incident"/>
    <s v="C461 Seeking assistance following a Breakdown or Incident"/>
    <x v="148"/>
    <s v=""/>
    <s v="H096"/>
    <s v="Pedestrian(s) walking along Emegency Lane"/>
    <x v="53"/>
    <x v="1"/>
    <x v="17"/>
  </r>
  <r>
    <s v="I8"/>
    <s v="Sabotage, vandalism or terrorism"/>
    <x v="8"/>
    <m/>
    <s v="Haz_19 Terrorism and Vandalism"/>
    <s v="C167"/>
    <s v="NULL"/>
    <s v="Computer hacker sets off a computer virus in the scheme Comms system "/>
    <s v="C167 Computer hacker sets off a computer virus in the scheme Comms system "/>
    <x v="149"/>
    <s v=""/>
    <s v="H033"/>
    <s v="Vandalism or sabotage directed at injuring members of the public or staff "/>
    <x v="54"/>
    <x v="0"/>
    <x v="18"/>
  </r>
  <r>
    <s v="I8"/>
    <s v="Sabotage, vandalism or terrorism"/>
    <x v="8"/>
    <m/>
    <s v="Haz_19 Terrorism and Vandalism"/>
    <s v="C181"/>
    <s v="C167"/>
    <s v="Virus disables comms / control system (sub-cause)"/>
    <s v="C181 Virus disables comms / control system (sub-cause)"/>
    <x v="149"/>
    <s v="C181 Virus disables comms / control system (sub-cause)"/>
    <s v="H033"/>
    <s v="Vandalism or sabotage directed at injuring members of the public or staff "/>
    <x v="54"/>
    <x v="0"/>
    <x v="18"/>
  </r>
  <r>
    <s v="I8"/>
    <s v="Sabotage, vandalism or terrorism"/>
    <x v="8"/>
    <m/>
    <s v="Haz_19 Terrorism and Vandalism"/>
    <s v="C182"/>
    <s v="NULL"/>
    <s v="Vehicle damage"/>
    <s v="C182 Vehicle damage"/>
    <x v="150"/>
    <s v=""/>
    <s v="H033"/>
    <s v="Vandalism or sabotage directed at injuring members of the public or staff "/>
    <x v="54"/>
    <x v="0"/>
    <x v="18"/>
  </r>
  <r>
    <s v="I8"/>
    <s v="Sabotage, vandalism or terrorism"/>
    <x v="8"/>
    <m/>
    <s v="Haz_19 Terrorism and Vandalism"/>
    <s v="C185"/>
    <s v="NULL"/>
    <s v="Vandalism of infrastructure by locals "/>
    <s v="C185 Vandalism of infrastructure by locals "/>
    <x v="151"/>
    <s v=""/>
    <s v="H032"/>
    <s v="Vandalism of equipment"/>
    <x v="55"/>
    <x v="0"/>
    <x v="18"/>
  </r>
  <r>
    <s v="I8"/>
    <s v="Sabotage, vandalism or terrorism"/>
    <x v="8"/>
    <m/>
    <s v="Haz_19 Terrorism and Vandalism"/>
    <s v="C186"/>
    <s v="NULL"/>
    <s v="Vandals throw heavy objects onto carriageway "/>
    <s v="C186 Vandals throw heavy objects onto carriageway "/>
    <x v="152"/>
    <s v=""/>
    <s v="H033"/>
    <s v="Vandalism or sabotage directed at injuring members of the public or staff "/>
    <x v="54"/>
    <x v="0"/>
    <x v="18"/>
  </r>
  <r>
    <s v="I8"/>
    <s v="Sabotage, vandalism or terrorism"/>
    <x v="8"/>
    <m/>
    <s v="Haz_19 Terrorism and Vandalism"/>
    <s v="C187"/>
    <s v="NULL"/>
    <s v="Vandalism by drivers "/>
    <s v="C187 Vandalism by drivers "/>
    <x v="153"/>
    <s v=""/>
    <s v="H032"/>
    <s v="Vandalism of equipment"/>
    <x v="55"/>
    <x v="0"/>
    <x v="18"/>
  </r>
  <r>
    <s v="I8"/>
    <s v="Sabotage, vandalism or terrorism"/>
    <x v="8"/>
    <m/>
    <s v="Haz_19 Terrorism and Vandalism"/>
    <s v="C193"/>
    <s v="NULL"/>
    <s v="Terrorism threat hoax "/>
    <s v="C193 Terrorism threat hoax "/>
    <x v="154"/>
    <s v=""/>
    <s v="H066"/>
    <s v="Terrorism of system"/>
    <x v="56"/>
    <x v="0"/>
    <x v="18"/>
  </r>
  <r>
    <s v="I8"/>
    <s v="Sabotage, vandalism or terrorism"/>
    <x v="8"/>
    <m/>
    <s v="Haz_19 Terrorism and Vandalism"/>
    <s v="C194"/>
    <s v="NULL"/>
    <s v="Terrorist bomb/incident at Control Center "/>
    <s v="C194 Terrorist bomb/incident at Control Center "/>
    <x v="155"/>
    <s v=""/>
    <s v="H066"/>
    <s v="Terrorism of system"/>
    <x v="56"/>
    <x v="0"/>
    <x v="18"/>
  </r>
  <r>
    <s v="I8"/>
    <s v="Sabotage, vandalism or terrorism"/>
    <x v="8"/>
    <m/>
    <s v="Haz_19 Terrorism and Vandalism"/>
    <s v="C195"/>
    <s v="NULL"/>
    <s v="Terrorist bomb placed on infrastructure "/>
    <s v="C195 Terrorist bomb placed on infrastructure "/>
    <x v="156"/>
    <s v=""/>
    <s v="H066"/>
    <s v="Terrorism of system"/>
    <x v="56"/>
    <x v="0"/>
    <x v="18"/>
  </r>
  <r>
    <s v="I8"/>
    <s v="Sabotage, vandalism or terrorism"/>
    <x v="8"/>
    <m/>
    <s v="Haz_19 Terrorism and Vandalism"/>
    <s v="C200"/>
    <s v="NULL"/>
    <s v="Sabotage by disgruntled worker "/>
    <s v="C200 Sabotage by disgruntled worker "/>
    <x v="157"/>
    <s v=""/>
    <s v="H033"/>
    <s v="Vandalism or sabotage directed at injuring members of the public or staff "/>
    <x v="54"/>
    <x v="0"/>
    <x v="18"/>
  </r>
  <r>
    <s v="I8"/>
    <s v="Sabotage, vandalism or terrorism"/>
    <x v="8"/>
    <m/>
    <s v="Haz_19 Terrorism and Vandalism"/>
    <s v="C214"/>
    <s v="C167"/>
    <s v="Hacker gains control of comms system  (sub-cause)"/>
    <s v="C214 Hacker gains control of comms system  (sub-cause)"/>
    <x v="149"/>
    <s v="C214 Hacker gains control of comms system  (sub-cause)"/>
    <s v="H033"/>
    <s v="Vandalism or sabotage directed at injuring members of the public or staff "/>
    <x v="54"/>
    <x v="0"/>
    <x v="18"/>
  </r>
  <r>
    <s v="I7"/>
    <s v="Personal Harm (Non Collision)"/>
    <x v="3"/>
    <s v="Illness"/>
    <s v="Haz_20 Health deteriation of vehicle occupant"/>
    <s v="C002"/>
    <s v="NULL"/>
    <s v="Rapid onset of illness"/>
    <s v="C002 Rapid onset of illness"/>
    <x v="1"/>
    <s v=""/>
    <s v="H002"/>
    <s v="Health deterioration of vehicle occupant"/>
    <x v="1"/>
    <x v="0"/>
    <x v="19"/>
  </r>
  <r>
    <s v="I7"/>
    <s v="Personal Harm (Non Collision)"/>
    <x v="3"/>
    <s v="Illness"/>
    <s v="Haz_20 Health deteriation of vehicle occupant"/>
    <s v="C114"/>
    <s v="C002"/>
    <s v="Heart attack or similar (sub-cause)"/>
    <s v="C114 Heart attack or similar (sub-cause)"/>
    <x v="1"/>
    <s v="C114 Heart attack or similar (sub-cause)"/>
    <s v="H002"/>
    <s v="Health deterioration of vehicle occupant"/>
    <x v="1"/>
    <x v="0"/>
    <x v="19"/>
  </r>
  <r>
    <s v="I7"/>
    <s v="Personal Harm (Non Collision)"/>
    <x v="3"/>
    <s v="Illness"/>
    <s v="Haz_20 Health deteriation of vehicle occupant"/>
    <s v="C133"/>
    <s v="C002"/>
    <s v="Food poisoning (sub-cause)"/>
    <s v="C133 Food poisoning (sub-cause)"/>
    <x v="1"/>
    <s v="C133 Food poisoning (sub-cause)"/>
    <s v="H002"/>
    <s v="Health deterioration of vehicle occupant"/>
    <x v="1"/>
    <x v="0"/>
    <x v="19"/>
  </r>
  <r>
    <s v="I7"/>
    <s v="Personal Harm (Non Collision)"/>
    <x v="3"/>
    <s v="Fall"/>
    <s v="Haz_21 In-vehicle environment / operation"/>
    <s v="C---"/>
    <s v="NULL"/>
    <s v="No Cause"/>
    <s v="C--- No Cause"/>
    <x v="47"/>
    <s v=""/>
    <s v="H039"/>
    <s v="Change in floor level"/>
    <x v="57"/>
    <x v="1"/>
    <x v="20"/>
  </r>
  <r>
    <s v="I7"/>
    <s v="Personal Harm (Non Collision)"/>
    <x v="3"/>
    <s v="Burns"/>
    <s v="Haz_21 In-vehicle environment / operation"/>
    <s v="C---"/>
    <s v="NULL"/>
    <s v="No Cause"/>
    <s v="C--- No Cause"/>
    <x v="47"/>
    <s v=""/>
    <s v="H040"/>
    <s v="Combustion (fire / smoke / fumes)"/>
    <x v="58"/>
    <x v="0"/>
    <x v="20"/>
  </r>
  <r>
    <s v="I7"/>
    <s v="Personal Harm (Non Collision)"/>
    <x v="3"/>
    <s v="Cuts"/>
    <s v="Haz_21 In-vehicle environment / operation"/>
    <s v="C---"/>
    <s v="NULL"/>
    <s v="No Cause"/>
    <s v="C--- No Cause"/>
    <x v="47"/>
    <s v=""/>
    <s v="H041"/>
    <s v="Sharps"/>
    <x v="59"/>
    <x v="1"/>
    <x v="20"/>
  </r>
  <r>
    <s v="I7"/>
    <s v="Personal Harm (Non Collision)"/>
    <x v="3"/>
    <s v="Fall"/>
    <s v="Haz_21 In-vehicle environment / operation"/>
    <s v="C037"/>
    <s v="C219"/>
    <s v="Debris or obstruction on roadway (sub-cause)"/>
    <s v="C037 Debris or obstruction on roadway (sub-cause)"/>
    <x v="134"/>
    <s v="C037 Debris or obstruction on roadway (sub-cause)"/>
    <s v="H043"/>
    <s v="Boarding and Alighting not at designated stops"/>
    <x v="60"/>
    <x v="0"/>
    <x v="20"/>
  </r>
  <r>
    <s v="I7"/>
    <s v="Personal Harm (Non Collision)"/>
    <x v="3"/>
    <s v="Fall"/>
    <s v="Haz_21 In-vehicle environment / operation"/>
    <s v="C082"/>
    <s v="C219"/>
    <s v="Congestion (sub-cause)"/>
    <s v="C082 Congestion (sub-cause)"/>
    <x v="134"/>
    <s v="C082 Congestion (sub-cause)"/>
    <s v="H043"/>
    <s v="Boarding and Alighting not at designated stops"/>
    <x v="60"/>
    <x v="0"/>
    <x v="20"/>
  </r>
  <r>
    <s v="I7"/>
    <s v="Personal Harm (Non Collision)"/>
    <x v="3"/>
    <s v="Entrapment"/>
    <s v="Haz_21 In-vehicle environment / operation"/>
    <s v="C102"/>
    <s v="NULL"/>
    <s v="Unprotected vehicle articulation"/>
    <s v="C102 Unprotected vehicle articulation"/>
    <x v="158"/>
    <s v=""/>
    <s v="H044"/>
    <s v="Vehicle Articulation"/>
    <x v="61"/>
    <x v="1"/>
    <x v="20"/>
  </r>
  <r>
    <s v="I7"/>
    <s v="Personal Harm (Non Collision)"/>
    <x v="3"/>
    <s v="Fall"/>
    <s v="Haz_21 In-vehicle environment / operation"/>
    <s v="C149"/>
    <s v="C219"/>
    <s v="Vehicle breakdown (sub-cause)"/>
    <s v="C149 Vehicle breakdown (sub-cause)"/>
    <x v="134"/>
    <s v="C149 Vehicle breakdown (sub-cause)"/>
    <s v="H043"/>
    <s v="Boarding and Alighting not at designated stops"/>
    <x v="60"/>
    <x v="0"/>
    <x v="20"/>
  </r>
  <r>
    <s v="I7"/>
    <s v="Personal Harm (Non Collision)"/>
    <x v="3"/>
    <s v="Various"/>
    <s v="Haz_21 In-vehicle environment / operation"/>
    <s v="C158"/>
    <s v="NULL"/>
    <s v="Anti-social behaviour"/>
    <s v="C158 Anti-social behaviour"/>
    <x v="159"/>
    <s v=""/>
    <s v="H047"/>
    <s v="Threat to personal safety"/>
    <x v="62"/>
    <x v="1"/>
    <x v="20"/>
  </r>
  <r>
    <s v="I7"/>
    <s v="Personal Harm (Non Collision)"/>
    <x v="3"/>
    <s v="Entrapment"/>
    <s v="Haz_21 In-vehicle environment / operation"/>
    <s v="C161"/>
    <s v="NULL"/>
    <s v="Boarding or alighting when door closing"/>
    <s v="C161 Boarding or alighting when door closing"/>
    <x v="160"/>
    <s v=""/>
    <s v="H042"/>
    <s v="Boarding and Alighting at designated stop"/>
    <x v="63"/>
    <x v="0"/>
    <x v="20"/>
  </r>
  <r>
    <s v="I7"/>
    <s v="Personal Harm (Non Collision)"/>
    <x v="3"/>
    <s v="Heat stroke / hypothermia"/>
    <s v="Haz_21 In-vehicle environment / operation"/>
    <s v="C165"/>
    <s v="NULL"/>
    <s v="Climate control failure"/>
    <s v="C165 Climate control failure"/>
    <x v="161"/>
    <s v=""/>
    <s v="H064"/>
    <s v="Excessive Heat or Cold"/>
    <x v="64"/>
    <x v="1"/>
    <x v="20"/>
  </r>
  <r>
    <s v="I7"/>
    <s v="Personal Harm (Non Collision)"/>
    <x v="3"/>
    <s v="Fall"/>
    <s v="Haz_21 In-vehicle environment / operation"/>
    <s v="C188"/>
    <s v="NULL"/>
    <s v="Unexpectedly large gap at vehicle entrance/exit"/>
    <s v="C188 Unexpectedly large gap at vehicle entrance/exit"/>
    <x v="162"/>
    <s v=""/>
    <s v="H042"/>
    <s v="Boarding and Alighting at designated stop"/>
    <x v="63"/>
    <x v="0"/>
    <x v="20"/>
  </r>
  <r>
    <s v="I7"/>
    <s v="Personal Harm (Non Collision)"/>
    <x v="3"/>
    <s v="Impact"/>
    <s v="Haz_21 In-vehicle environment / operation"/>
    <s v="C192"/>
    <s v="NULL"/>
    <s v="Thrown object penetrates compartment/cabin"/>
    <s v="C192 Thrown object penetrates compartment/cabin"/>
    <x v="163"/>
    <s v=""/>
    <s v="H047"/>
    <s v="Threat to personal safety"/>
    <x v="62"/>
    <x v="0"/>
    <x v="20"/>
  </r>
  <r>
    <s v="I7"/>
    <s v="Personal Harm (Non Collision)"/>
    <x v="3"/>
    <s v="Various"/>
    <s v="Haz_21 In-vehicle environment / operation"/>
    <s v="C201"/>
    <s v="NULL"/>
    <s v="Service not sufficient for demand"/>
    <s v="C201 Service not sufficient for demand"/>
    <x v="164"/>
    <s v=""/>
    <s v="H038"/>
    <s v="Overcrowding"/>
    <x v="65"/>
    <x v="1"/>
    <x v="20"/>
  </r>
  <r>
    <s v="I7"/>
    <s v="Personal Harm (Non Collision)"/>
    <x v="3"/>
    <s v="Fall"/>
    <s v="Haz_21 In-vehicle environment / operation"/>
    <s v="C219"/>
    <s v="NULL"/>
    <s v="Driver allows passengers to disembark"/>
    <s v="C219 Driver allows passengers to disembark"/>
    <x v="134"/>
    <s v=""/>
    <s v="H043"/>
    <s v="Boarding and Alighting not at designated stops"/>
    <x v="60"/>
    <x v="0"/>
    <x v="20"/>
  </r>
  <r>
    <s v="I7"/>
    <s v="Personal Harm (Non Collision)"/>
    <x v="3"/>
    <s v="Entrapment"/>
    <s v="Haz_21 In-vehicle environment / operation"/>
    <s v="C226"/>
    <s v="NULL"/>
    <s v="Door operation"/>
    <s v="C226 Door operation"/>
    <x v="165"/>
    <s v=""/>
    <s v="H042"/>
    <s v="Boarding and Alighting at designated stop"/>
    <x v="63"/>
    <x v="0"/>
    <x v="20"/>
  </r>
  <r>
    <s v="I7"/>
    <s v="Personal Harm (Non Collision)"/>
    <x v="3"/>
    <s v="Entrapment"/>
    <s v="Haz_21 In-vehicle environment / operation"/>
    <s v="C230"/>
    <s v="C226"/>
    <s v="Malfunction of door mechanism (sub-cause)"/>
    <s v="C230 Malfunction of door mechanism (sub-cause)"/>
    <x v="165"/>
    <s v="C230 Malfunction of door mechanism (sub-cause)"/>
    <s v="H042"/>
    <s v="Boarding and Alighting at designated stop"/>
    <x v="63"/>
    <x v="0"/>
    <x v="20"/>
  </r>
  <r>
    <s v="I7"/>
    <s v="Personal Harm (Non Collision)"/>
    <x v="3"/>
    <s v="Fall"/>
    <s v="Haz_22 Extra-vehicle environment"/>
    <s v="C---"/>
    <s v="NULL"/>
    <s v="No Cause"/>
    <s v="C--- No Cause"/>
    <x v="47"/>
    <s v=""/>
    <s v="H035"/>
    <s v="Steps/uneven surfaces"/>
    <x v="66"/>
    <x v="1"/>
    <x v="21"/>
  </r>
  <r>
    <s v="I7"/>
    <s v="Personal Harm (Non Collision)"/>
    <x v="3"/>
    <s v="Fall"/>
    <s v="Haz_22 Extra-vehicle environment"/>
    <s v="C---"/>
    <s v="NULL"/>
    <s v="No Cause"/>
    <s v="C--- No Cause"/>
    <x v="47"/>
    <s v=""/>
    <s v="H036"/>
    <s v="Slippery surfaces"/>
    <x v="67"/>
    <x v="1"/>
    <x v="21"/>
  </r>
  <r>
    <s v="I7"/>
    <s v="Personal Harm (Non Collision)"/>
    <x v="3"/>
    <s v="Various"/>
    <s v="Haz_22 Extra-vehicle environment"/>
    <s v="C055"/>
    <s v="NULL"/>
    <s v="March or Demonstration"/>
    <s v="C055 March or Demonstration"/>
    <x v="144"/>
    <s v=""/>
    <s v="H038"/>
    <s v="Overcrowding"/>
    <x v="65"/>
    <x v="1"/>
    <x v="21"/>
  </r>
  <r>
    <s v="I7"/>
    <s v="Personal Harm (Non Collision)"/>
    <x v="3"/>
    <s v="Various"/>
    <s v="Haz_22 Extra-vehicle environment"/>
    <s v="C156"/>
    <s v="NULL"/>
    <s v="Allocated space not sufficient for demand"/>
    <s v="C156 Allocated space not sufficient for demand"/>
    <x v="166"/>
    <s v=""/>
    <s v="H038"/>
    <s v="Overcrowding"/>
    <x v="65"/>
    <x v="1"/>
    <x v="21"/>
  </r>
  <r>
    <s v="I7"/>
    <s v="Personal Harm (Non Collision)"/>
    <x v="3"/>
    <s v="Electricution"/>
    <s v="Haz_22 Extra-vehicle environment"/>
    <s v="C162"/>
    <s v="C213"/>
    <s v="Cable joint failure (sub-cause)"/>
    <s v="C162 Cable joint failure (sub-cause)"/>
    <x v="167"/>
    <s v="C162 Cable joint failure (sub-cause)"/>
    <s v="H045"/>
    <s v="Overhead Live Wires"/>
    <x v="36"/>
    <x v="1"/>
    <x v="21"/>
  </r>
  <r>
    <s v="I7"/>
    <s v="Personal Harm (Non Collision)"/>
    <x v="3"/>
    <s v="Electricution"/>
    <s v="Haz_22 Extra-vehicle environment"/>
    <s v="C189"/>
    <s v="NULL"/>
    <s v="Unauthorised access to Electrical equipment"/>
    <s v="C189 Unauthorised access to Electrical equipment"/>
    <x v="168"/>
    <s v=""/>
    <s v="H046"/>
    <s v="Electrical equipment (excluding Overhead Live Wires)"/>
    <x v="68"/>
    <x v="1"/>
    <x v="21"/>
  </r>
  <r>
    <s v="I7"/>
    <s v="Personal Harm (Non Collision)"/>
    <x v="3"/>
    <s v="Electricution"/>
    <s v="Haz_22 Extra-vehicle environment"/>
    <s v="C196"/>
    <s v="C213"/>
    <s v="Tensioning system failure (sub-cause)"/>
    <s v="C196 Tensioning system failure (sub-cause)"/>
    <x v="167"/>
    <s v="C196 Tensioning system failure (sub-cause)"/>
    <s v="H045"/>
    <s v="Overhead Live Wires"/>
    <x v="36"/>
    <x v="1"/>
    <x v="21"/>
  </r>
  <r>
    <s v="I7"/>
    <s v="Personal Harm (Non Collision)"/>
    <x v="3"/>
    <s v="Various"/>
    <s v="Haz_22 Extra-vehicle environment"/>
    <s v="C201"/>
    <s v="NULL"/>
    <s v="Service not sufficient for demand"/>
    <s v="C201 Service not sufficient for demand"/>
    <x v="164"/>
    <s v=""/>
    <s v="H038"/>
    <s v="Overcrowding"/>
    <x v="65"/>
    <x v="1"/>
    <x v="21"/>
  </r>
  <r>
    <s v="I7"/>
    <s v="Personal Harm (Non Collision)"/>
    <x v="3"/>
    <s v="Fall"/>
    <s v="Haz_22 Extra-vehicle environment"/>
    <s v="C201"/>
    <s v="C225"/>
    <s v="Service not sufficient for demand (sub-cause)"/>
    <s v="C201 Service not sufficient for demand (sub-cause)"/>
    <x v="169"/>
    <s v="C201 Service not sufficient for demand (sub-cause)"/>
    <s v="H037"/>
    <s v="Surface edge (e.g. platform edge)"/>
    <x v="69"/>
    <x v="1"/>
    <x v="21"/>
  </r>
  <r>
    <s v="I7"/>
    <s v="Personal Harm (Non Collision)"/>
    <x v="3"/>
    <s v="Electricution"/>
    <s v="Haz_22 Extra-vehicle environment"/>
    <s v="C213"/>
    <s v="NULL"/>
    <s v="De-wirement "/>
    <s v="C213 De-wirement "/>
    <x v="167"/>
    <s v=""/>
    <s v="H045"/>
    <s v="Overhead Live Wires"/>
    <x v="36"/>
    <x v="1"/>
    <x v="21"/>
  </r>
  <r>
    <s v="I7"/>
    <s v="Personal Harm (Non Collision)"/>
    <x v="3"/>
    <s v="Electricution"/>
    <s v="Haz_22 Extra-vehicle environment"/>
    <s v="C223"/>
    <s v="NULL"/>
    <s v="Pantograph tangles with overhead wire"/>
    <s v="C223 Pantograph tangles with overhead wire"/>
    <x v="170"/>
    <s v=""/>
    <s v="H045"/>
    <s v="Overhead Live Wires"/>
    <x v="36"/>
    <x v="0"/>
    <x v="21"/>
  </r>
  <r>
    <s v="I7"/>
    <s v="Personal Harm (Non Collision)"/>
    <x v="3"/>
    <s v="Electricution"/>
    <s v="Haz_22 Extra-vehicle environment"/>
    <s v="C224"/>
    <s v="NULL"/>
    <s v="Insulation measures fail"/>
    <s v="C224 Insulation measures fail"/>
    <x v="171"/>
    <s v=""/>
    <s v="H046"/>
    <s v="Electrical equipment (excluding Overhead Live Wires)"/>
    <x v="68"/>
    <x v="1"/>
    <x v="21"/>
  </r>
  <r>
    <s v="I7"/>
    <s v="Personal Harm (Non Collision)"/>
    <x v="3"/>
    <s v="Fall"/>
    <s v="Haz_22 Extra-vehicle environment"/>
    <s v="C225"/>
    <s v="NULL"/>
    <s v="Overcrowding"/>
    <s v="C225 Overcrowding"/>
    <x v="169"/>
    <s v=""/>
    <s v="H037"/>
    <s v="Surface edge (e.g. platform edge)"/>
    <x v="69"/>
    <x v="1"/>
    <x v="21"/>
  </r>
  <r>
    <s v="I7"/>
    <s v="Personal Harm (Non Collision)"/>
    <x v="3"/>
    <s v="Fall"/>
    <s v="Haz_22 Extra-vehicle environment"/>
    <s v="C232"/>
    <s v="NULL"/>
    <s v="Lack of demarcation"/>
    <s v="C232 Lack of demarcation"/>
    <x v="172"/>
    <s v=""/>
    <s v="H037"/>
    <s v="Surface edge (e.g. platform edge)"/>
    <x v="69"/>
    <x v="1"/>
    <x v="21"/>
  </r>
  <r>
    <s v="I7"/>
    <s v="Personal Harm (Non Collision)"/>
    <x v="3"/>
    <s v="Impact"/>
    <s v="Haz_22 Extra-vehicle environment"/>
    <s v="C430"/>
    <s v="NULL"/>
    <s v="Vehicle hits debris / Object thrown from vehicle"/>
    <s v="C430 Vehicle hits debris / Object thrown from vehicle"/>
    <x v="173"/>
    <s v=""/>
    <s v="H092"/>
    <s v="Airborne Debris"/>
    <x v="70"/>
    <x v="0"/>
    <x v="21"/>
  </r>
  <r>
    <s v="I7"/>
    <s v="Personal Harm (Non Collision)"/>
    <x v="3"/>
    <s v="Further deterioration"/>
    <s v="Haz_23 Delayed Assistance"/>
    <s v="C082"/>
    <s v="NULL"/>
    <s v="Congestion"/>
    <s v="C082 Congestion"/>
    <x v="60"/>
    <s v=""/>
    <s v="H065"/>
    <s v="Emergency services despatched but cannot reach scene"/>
    <x v="71"/>
    <x v="0"/>
    <x v="22"/>
  </r>
  <r>
    <s v="I7"/>
    <s v="Personal Harm (Non Collision)"/>
    <x v="3"/>
    <s v="Further deterioration"/>
    <s v="Haz_23 Delayed Assistance"/>
    <s v="C176"/>
    <s v="NULL"/>
    <s v="Location not reported correctly"/>
    <s v="C176 Location not reported correctly"/>
    <x v="174"/>
    <s v=""/>
    <s v="H065"/>
    <s v="Emergency services despatched but cannot reach scene"/>
    <x v="71"/>
    <x v="0"/>
    <x v="22"/>
  </r>
  <r>
    <s v="I1"/>
    <s v="Vehicles collide in/on roadway"/>
    <x v="0"/>
    <m/>
    <s v="Haz_24 Emergency Stopping Bays"/>
    <s v="C---"/>
    <s v="NULL"/>
    <s v="No Cause"/>
    <s v="C--- No Cause"/>
    <x v="47"/>
    <s v=""/>
    <s v="H075"/>
    <s v="Vehicle recovered from Emergency Stopping Bay"/>
    <x v="72"/>
    <x v="0"/>
    <x v="23"/>
  </r>
  <r>
    <s v="I1"/>
    <s v="Vehicles collide in/on roadway"/>
    <x v="0"/>
    <m/>
    <s v="Haz_24 Emergency Stopping Bays"/>
    <s v="C001"/>
    <s v="NULL"/>
    <s v="Driver tiredness"/>
    <s v="C001 Driver tiredness"/>
    <x v="0"/>
    <s v=""/>
    <s v="H072"/>
    <s v="Significant incursion of passing vehicle into Emergency Stopping Bay"/>
    <x v="73"/>
    <x v="0"/>
    <x v="23"/>
  </r>
  <r>
    <s v="I1"/>
    <s v="Vehicles collide in/on roadway"/>
    <x v="0"/>
    <m/>
    <s v="Haz_24 Emergency Stopping Bays"/>
    <s v="C060"/>
    <s v="NULL"/>
    <s v="Badly parked vehicle"/>
    <s v="C060 Badly parked vehicle"/>
    <x v="37"/>
    <s v=""/>
    <s v="H073"/>
    <s v="Vehicle in Emergency Stopping Bay obtrudes onto LBS1"/>
    <x v="74"/>
    <x v="0"/>
    <x v="23"/>
  </r>
  <r>
    <s v="I1"/>
    <s v="Vehicles collide in/on roadway"/>
    <x v="0"/>
    <m/>
    <s v="Haz_24 Emergency Stopping Bays"/>
    <s v="C103"/>
    <s v="NULL"/>
    <s v="Drivers confused by unclear signs, signals or road markings"/>
    <s v="C103 Drivers confused by unclear signs, signals or road markings"/>
    <x v="94"/>
    <s v=""/>
    <s v="H068"/>
    <s v="Driver mistakes Emergency Stopping Bay for exit slip"/>
    <x v="75"/>
    <x v="0"/>
    <x v="23"/>
  </r>
  <r>
    <s v="I1"/>
    <s v="Vehicles collide in/on roadway"/>
    <x v="0"/>
    <m/>
    <s v="Haz_24 Emergency Stopping Bays"/>
    <s v="C112"/>
    <s v="NULL"/>
    <s v="ESB markings not clear enough"/>
    <s v="C112 ESB markings not clear enough"/>
    <x v="175"/>
    <s v=""/>
    <s v="H073"/>
    <s v="Vehicle in Emergency Stopping Bay obtrudes onto LBS1"/>
    <x v="74"/>
    <x v="0"/>
    <x v="23"/>
  </r>
  <r>
    <s v="I1"/>
    <s v="Vehicles collide in/on roadway"/>
    <x v="0"/>
    <m/>
    <s v="Haz_24 Emergency Stopping Bays"/>
    <s v="C113"/>
    <s v="NULL"/>
    <s v="ESB not wide enough "/>
    <s v="C113 ESB not wide enough "/>
    <x v="176"/>
    <s v=""/>
    <s v="H073"/>
    <s v="Vehicle in Emergency Stopping Bay obtrudes onto LBS1"/>
    <x v="74"/>
    <x v="0"/>
    <x v="23"/>
  </r>
  <r>
    <s v="I6"/>
    <s v="Vehicle hits pedestrian(s) / Cyclist(s)"/>
    <x v="4"/>
    <m/>
    <s v="Haz_24 Emergency Stopping Bays"/>
    <s v="C160"/>
    <s v="NULL"/>
    <s v="Illegal Pedestrian in ESB"/>
    <s v="C160 Illegal Pedestrian in ESB"/>
    <x v="177"/>
    <s v=""/>
    <s v="H069"/>
    <s v="Legal/Illegal pedestrian(s) in path of vehicles in Emergency Stopping Bay"/>
    <x v="76"/>
    <x v="0"/>
    <x v="23"/>
  </r>
  <r>
    <s v="I6"/>
    <s v="Vehicle hits pedestrian(s) / Cyclist(s)"/>
    <x v="4"/>
    <m/>
    <s v="Haz_24 Emergency Stopping Bays"/>
    <s v="C179"/>
    <s v="NULL"/>
    <s v="Legal Pedestrian in ESB"/>
    <s v="C179 Legal Pedestrian in ESB"/>
    <x v="178"/>
    <s v=""/>
    <s v="H069"/>
    <s v="Legal/Illegal pedestrian(s) in path of vehicles in Emergency Stopping Bay"/>
    <x v="76"/>
    <x v="0"/>
    <x v="23"/>
  </r>
  <r>
    <s v="I6"/>
    <s v="Vehicle hits pedestrian(s) / Cyclist(s)"/>
    <x v="4"/>
    <m/>
    <s v="Haz_24 Emergency Stopping Bays"/>
    <s v="C254"/>
    <s v="NULL"/>
    <s v="People waiting for service vehicles to arrive "/>
    <s v="C254 People waiting for service vehicles to arrive "/>
    <x v="179"/>
    <s v=""/>
    <s v="H069"/>
    <s v="Legal/Illegal pedestrian(s) in path of vehicles in Emergency Stopping Bay"/>
    <x v="76"/>
    <x v="0"/>
    <x v="23"/>
  </r>
  <r>
    <s v="I6"/>
    <s v="Vehicle hits pedestrian(s) / Cyclist(s)"/>
    <x v="4"/>
    <m/>
    <s v="Haz_24 Emergency Stopping Bays"/>
    <s v="C255"/>
    <s v="NULL"/>
    <s v="Person investigating problem with vehicle "/>
    <s v="C255 Person investigating problem with vehicle "/>
    <x v="180"/>
    <s v=""/>
    <s v="H069"/>
    <s v="Legal/Illegal pedestrian(s) in path of vehicles in Emergency Stopping Bay"/>
    <x v="76"/>
    <x v="0"/>
    <x v="23"/>
  </r>
  <r>
    <s v="I6"/>
    <s v="Vehicle hits pedestrian(s) / Cyclist(s)"/>
    <x v="4"/>
    <m/>
    <s v="Haz_24 Emergency Stopping Bays"/>
    <s v="C255"/>
    <s v="NULL"/>
    <s v="Person investigating problem with vehicle "/>
    <s v="C255 Person investigating problem with vehicle "/>
    <x v="180"/>
    <s v=""/>
    <s v="H071"/>
    <s v="Person on off-side of vehicle in Emergency Stopping Bay"/>
    <x v="77"/>
    <x v="1"/>
    <x v="23"/>
  </r>
  <r>
    <s v="I6"/>
    <s v="Vehicle hits pedestrian(s) / Cyclist(s)"/>
    <x v="4"/>
    <m/>
    <s v="Haz_24 Emergency Stopping Bays"/>
    <s v="C257"/>
    <s v="NULL"/>
    <s v="Person walking to emergency telephone"/>
    <s v="C257 Person walking to emergency telephone"/>
    <x v="181"/>
    <s v=""/>
    <s v="H069"/>
    <s v="Legal/Illegal pedestrian(s) in path of vehicles in Emergency Stopping Bay"/>
    <x v="76"/>
    <x v="0"/>
    <x v="23"/>
  </r>
  <r>
    <s v="I1"/>
    <s v="Vehicles collide in/on roadway"/>
    <x v="0"/>
    <m/>
    <s v="Haz_24 Emergency Stopping Bays"/>
    <s v="C267"/>
    <s v="NULL"/>
    <s v="Recovery vehicle does not have room to operate"/>
    <s v="C267 Recovery vehicle does not have room to operate"/>
    <x v="182"/>
    <s v=""/>
    <s v="H073"/>
    <s v="Vehicle in Emergency Stopping Bay obtrudes onto LBS1"/>
    <x v="74"/>
    <x v="0"/>
    <x v="23"/>
  </r>
  <r>
    <s v="I1"/>
    <s v="Vehicles collide in/on roadway"/>
    <x v="0"/>
    <m/>
    <s v="Haz_24 Emergency Stopping Bays"/>
    <s v="C270"/>
    <s v="NULL"/>
    <s v="Road surface in ESB too slippery"/>
    <s v="C270 Road surface in ESB too slippery"/>
    <x v="183"/>
    <s v=""/>
    <s v="H074"/>
    <s v="Vehicle misjudges entry to Emergency Stopping Bay"/>
    <x v="78"/>
    <x v="0"/>
    <x v="23"/>
  </r>
  <r>
    <s v="I1"/>
    <s v="Vehicles collide in/on roadway"/>
    <x v="0"/>
    <m/>
    <s v="Haz_24 Emergency Stopping Bays"/>
    <s v="C319"/>
    <s v="NULL"/>
    <s v="Vehicle enters ESB too fast"/>
    <s v="C319 Vehicle enters ESB too fast"/>
    <x v="184"/>
    <s v=""/>
    <s v="H074"/>
    <s v="Vehicle misjudges entry to Emergency Stopping Bay"/>
    <x v="78"/>
    <x v="0"/>
    <x v="23"/>
  </r>
  <r>
    <s v="I1"/>
    <s v="Vehicles collide in/on roadway"/>
    <x v="0"/>
    <m/>
    <s v="Haz_24 Emergency Stopping Bays"/>
    <s v="C334"/>
    <s v="NULL"/>
    <s v="Vehicle too wide for ESB"/>
    <s v="C334 Vehicle too wide for ESB"/>
    <x v="185"/>
    <s v=""/>
    <s v="H073"/>
    <s v="Vehicle in Emergency Stopping Bay obtrudes onto LBS1"/>
    <x v="74"/>
    <x v="0"/>
    <x v="23"/>
  </r>
  <r>
    <s v="I1"/>
    <s v="Vehicles collide in/on roadway"/>
    <x v="0"/>
    <m/>
    <s v="Haz_24 Emergency Stopping Bays"/>
    <s v="C363"/>
    <s v="C319"/>
    <s v="Driver makes late decision to enter ESB (Sub-Cause)"/>
    <s v="C363 Driver makes late decision to enter ESB (Sub-Cause)"/>
    <x v="184"/>
    <s v="C363 Driver makes late decision to enter ESB (Sub-Cause)"/>
    <s v="H074"/>
    <s v="Vehicle misjudges entry to Emergency Stopping Bay"/>
    <x v="78"/>
    <x v="0"/>
    <x v="23"/>
  </r>
  <r>
    <s v="I1"/>
    <s v="Vehicles collide in/on roadway"/>
    <x v="0"/>
    <m/>
    <s v="Haz_24 Emergency Stopping Bays"/>
    <s v="C368"/>
    <s v="C270"/>
    <s v="ESB not gritted adequately in cold weather (Sub-Cause)"/>
    <s v="C368 ESB not gritted adequately in cold weather (Sub-Cause)"/>
    <x v="183"/>
    <s v="C368 ESB not gritted adequately in cold weather (Sub-Cause)"/>
    <s v="H074"/>
    <s v="Vehicle misjudges entry to Emergency Stopping Bay"/>
    <x v="78"/>
    <x v="0"/>
    <x v="23"/>
  </r>
  <r>
    <s v="I1"/>
    <s v="Vehicles collide in/on roadway"/>
    <x v="0"/>
    <m/>
    <s v="Haz_24 Emergency Stopping Bays"/>
    <s v="C369"/>
    <s v="C270"/>
    <s v="ESB not used sufficiently to achieve full skid resistance (Sub-Cause)"/>
    <s v="C369 ESB not used sufficiently to achieve full skid resistance (Sub-Cause)"/>
    <x v="183"/>
    <s v="C369 ESB not used sufficiently to achieve full skid resistance (Sub-Cause)"/>
    <s v="H074"/>
    <s v="Vehicle misjudges entry to Emergency Stopping Bay"/>
    <x v="78"/>
    <x v="0"/>
    <x v="23"/>
  </r>
  <r>
    <s v="I1"/>
    <s v="Vehicles collide in/on roadway"/>
    <x v="0"/>
    <m/>
    <s v="Haz_24 Emergency Stopping Bays"/>
    <s v="C376"/>
    <s v="C319"/>
    <s v="Following traffic pressurises driver into late braking on entry to ESB (Sub-Cause)"/>
    <s v="C376 Following traffic pressurises driver into late braking on entry to ESB (Sub-Cause)"/>
    <x v="184"/>
    <s v="C376 Following traffic pressurises driver into late braking on entry to ESB (Sub-Cause)"/>
    <s v="H074"/>
    <s v="Vehicle misjudges entry to Emergency Stopping Bay"/>
    <x v="78"/>
    <x v="0"/>
    <x v="23"/>
  </r>
  <r>
    <s v="I6"/>
    <s v="Vehicle hits pedestrian(s) / Cyclist(s)"/>
    <x v="4"/>
    <m/>
    <s v="Haz_24 Emergency Stopping Bays"/>
    <s v="C381"/>
    <s v="C161"/>
    <s v="Hitchhikers (Sub-Cause)"/>
    <s v="C381 Hitchhikers (Sub-Cause)"/>
    <x v="160"/>
    <s v="C381 Hitchhikers (Sub-Cause)"/>
    <s v="H069"/>
    <s v="Legal/Illegal pedestrian(s) in path of vehicles in Emergency Stopping Bay"/>
    <x v="76"/>
    <x v="0"/>
    <x v="23"/>
  </r>
  <r>
    <s v="I6"/>
    <s v="Vehicle hits pedestrian(s) / Cyclist(s)"/>
    <x v="4"/>
    <m/>
    <s v="Haz_24 Emergency Stopping Bays"/>
    <s v="C420"/>
    <s v="C187"/>
    <s v="People getting out of vehicle on driver's side (Sub-Cause)"/>
    <s v="C420 People getting out of vehicle on driver's side (Sub-Cause)"/>
    <x v="153"/>
    <s v="C420 People getting out of vehicle on driver's side (Sub-Cause)"/>
    <s v="H069"/>
    <s v="Legal/Illegal pedestrian(s) in path of vehicles in Emergency Stopping Bay"/>
    <x v="76"/>
    <x v="0"/>
    <x v="23"/>
  </r>
  <r>
    <s v="I6"/>
    <s v="Vehicle hits pedestrian(s) / Cyclist(s)"/>
    <x v="4"/>
    <m/>
    <s v="Haz_24 Emergency Stopping Bays"/>
    <s v="C422"/>
    <s v="C161"/>
    <s v="Person(s) asking for directions (Sub-Cause)"/>
    <s v="C422 Person(s) asking for directions (Sub-Cause)"/>
    <x v="160"/>
    <s v="C422 Person(s) asking for directions (Sub-Cause)"/>
    <s v="H069"/>
    <s v="Legal/Illegal pedestrian(s) in path of vehicles in Emergency Stopping Bay"/>
    <x v="76"/>
    <x v="0"/>
    <x v="23"/>
  </r>
  <r>
    <s v="I6"/>
    <s v="Vehicle hits pedestrian(s) / Cyclist(s)"/>
    <x v="4"/>
    <m/>
    <s v="Haz_24 Emergency Stopping Bays"/>
    <s v="C423"/>
    <s v="C187"/>
    <s v="Person(s) investigating problem with vehicle (Sub-Cause)"/>
    <s v="C423 Person(s) investigating problem with vehicle (Sub-Cause)"/>
    <x v="153"/>
    <s v="C423 Person(s) investigating problem with vehicle (Sub-Cause)"/>
    <s v="H069"/>
    <s v="Legal/Illegal pedestrian(s) in path of vehicles in Emergency Stopping Bay"/>
    <x v="76"/>
    <x v="0"/>
    <x v="23"/>
  </r>
  <r>
    <s v="I6"/>
    <s v="Vehicle hits pedestrian(s) / Cyclist(s)"/>
    <x v="4"/>
    <m/>
    <s v="Haz_24 Emergency Stopping Bays"/>
    <s v="C424"/>
    <s v="C187"/>
    <s v="Person(s) walking to emergency roadside telephone (Sub-Cause)"/>
    <s v="C424 Person(s) walking to emergency roadside telephone (Sub-Cause)"/>
    <x v="153"/>
    <s v="C424 Person(s) walking to emergency roadside telephone (Sub-Cause)"/>
    <s v="H069"/>
    <s v="Legal/Illegal pedestrian(s) in path of vehicles in Emergency Stopping Bay"/>
    <x v="76"/>
    <x v="0"/>
    <x v="23"/>
  </r>
  <r>
    <s v="I6"/>
    <s v="Vehicle hits pedestrian(s) / Cyclist(s)"/>
    <x v="4"/>
    <m/>
    <s v="Haz_24 Emergency Stopping Bays"/>
    <s v="C425"/>
    <s v="C161"/>
    <s v="Person(s) walking to use emergency telephone from elsewhere (Sub-Cause)"/>
    <s v="C425 Person(s) walking to use emergency telephone from elsewhere (Sub-Cause)"/>
    <x v="160"/>
    <s v="C425 Person(s) walking to use emergency telephone from elsewhere (Sub-Cause)"/>
    <s v="H069"/>
    <s v="Legal/Illegal pedestrian(s) in path of vehicles in Emergency Stopping Bay"/>
    <x v="76"/>
    <x v="0"/>
    <x v="23"/>
  </r>
  <r>
    <s v="I1"/>
    <s v="Vehicles collide in/on roadway"/>
    <x v="0"/>
    <m/>
    <s v="Haz_24 Emergency Stopping Bays"/>
    <s v="C426"/>
    <s v="NULL"/>
    <s v="Driver is unsure whether stopping in Emergency Stopping Bay is permitted"/>
    <s v="C426 Driver is unsure whether stopping in Emergency Stopping Bay is permitted"/>
    <x v="186"/>
    <s v=""/>
    <s v="H067"/>
    <s v="Driver changes mind about entering Emergency Stopping Bay"/>
    <x v="79"/>
    <x v="0"/>
    <x v="23"/>
  </r>
  <r>
    <s v="I1"/>
    <s v="Vehicles collide in/on roadway"/>
    <x v="0"/>
    <m/>
    <s v="Haz_24 Emergency Stopping Bays"/>
    <s v="C426"/>
    <s v="NULL"/>
    <s v="Driver is unsure whether stopping in Emergency Stopping Bay is permitted"/>
    <s v="C426 Driver is unsure whether stopping in Emergency Stopping Bay is permitted"/>
    <x v="186"/>
    <s v=""/>
    <s v="H074"/>
    <s v="Vehicle misjudges entry to Emergency Stopping Bay"/>
    <x v="78"/>
    <x v="0"/>
    <x v="23"/>
  </r>
  <r>
    <s v="I1"/>
    <s v="Vehicles collide in/on roadway"/>
    <x v="0"/>
    <m/>
    <s v="Haz_24 Emergency Stopping Bays"/>
    <s v="C427"/>
    <s v="NULL"/>
    <s v="Driver realises he/she does not have time to stop safely in ESB"/>
    <s v="C427 Driver realises he/she does not have time to stop safely in ESB"/>
    <x v="187"/>
    <s v=""/>
    <s v="H067"/>
    <s v="Driver changes mind about entering Emergency Stopping Bay"/>
    <x v="79"/>
    <x v="0"/>
    <x v="23"/>
  </r>
  <r>
    <s v="I1"/>
    <s v="Vehicles collide in/on roadway"/>
    <x v="0"/>
    <m/>
    <s v="Haz_24 Emergency Stopping Bays"/>
    <s v="C427"/>
    <s v="NULL"/>
    <s v="Driver realises he/she does not have time to stop safely in ESB"/>
    <s v="C427 Driver realises he/she does not have time to stop safely in ESB"/>
    <x v="187"/>
    <s v=""/>
    <s v="H074"/>
    <s v="Vehicle misjudges entry to Emergency Stopping Bay"/>
    <x v="78"/>
    <x v="0"/>
    <x v="23"/>
  </r>
  <r>
    <s v="I1"/>
    <s v="Vehicles collide in/on roadway"/>
    <x v="0"/>
    <m/>
    <s v="Haz_24 Emergency Stopping Bays"/>
    <s v="C428"/>
    <s v="NULL"/>
    <s v="Driver realises that there is not enough room to enter the ESB"/>
    <s v="C428 Driver realises that there is not enough room to enter the ESB"/>
    <x v="188"/>
    <s v=""/>
    <s v="H067"/>
    <s v="Driver changes mind about entering Emergency Stopping Bay"/>
    <x v="79"/>
    <x v="0"/>
    <x v="23"/>
  </r>
  <r>
    <s v="I1"/>
    <s v="Vehicles collide in/on roadway"/>
    <x v="0"/>
    <m/>
    <s v="Haz_24 Emergency Stopping Bays"/>
    <s v="C428"/>
    <s v="NULL"/>
    <s v="Driver realises that there is not enough room to enter the ESB"/>
    <s v="C428 Driver realises that there is not enough room to enter the ESB"/>
    <x v="188"/>
    <s v=""/>
    <s v="H074"/>
    <s v="Vehicle misjudges entry to Emergency Stopping Bay"/>
    <x v="78"/>
    <x v="0"/>
    <x v="23"/>
  </r>
  <r>
    <s v="I1"/>
    <s v="Vehicles collide in/on roadway"/>
    <x v="0"/>
    <m/>
    <s v="Haz_24 Emergency Stopping Bays"/>
    <s v="C429"/>
    <s v="NULL"/>
    <s v="Driver misunderstands marking, and thinks it is a lane."/>
    <s v="C429 Driver misunderstands marking, and thinks it is a lane."/>
    <x v="189"/>
    <s v=""/>
    <s v="H072"/>
    <s v="Significant incursion of passing vehicle into Emergency Stopping Bay"/>
    <x v="73"/>
    <x v="0"/>
    <x v="23"/>
  </r>
  <r>
    <s v="I1"/>
    <s v="Vehicles collide in/on roadway"/>
    <x v="0"/>
    <m/>
    <s v="Haz_24 Emergency Stopping Bays"/>
    <s v="C435"/>
    <s v="NULL"/>
    <s v="Driver tries to avoid another incident"/>
    <s v="C435 Driver tries to avoid another incident"/>
    <x v="190"/>
    <s v=""/>
    <s v="H072"/>
    <s v="Significant incursion of passing vehicle into Emergency Stopping Bay"/>
    <x v="73"/>
    <x v="0"/>
    <x v="23"/>
  </r>
  <r>
    <s v="I1"/>
    <s v="Vehicles collide in/on roadway"/>
    <x v="0"/>
    <m/>
    <s v="Haz_24 Emergency Stopping Bays"/>
    <s v="C436"/>
    <s v="NULL"/>
    <s v="Another vehicle in ESB does not leave enough space"/>
    <s v="C436 Another vehicle in ESB does not leave enough space"/>
    <x v="191"/>
    <s v=""/>
    <s v="H073"/>
    <s v="Vehicle in Emergency Stopping Bay obtrudes onto LBS1"/>
    <x v="74"/>
    <x v="0"/>
    <x v="23"/>
  </r>
  <r>
    <s v="I7"/>
    <s v="Personal Harm (Non Collision)"/>
    <x v="3"/>
    <m/>
    <s v="Haz_24 Emergency Stopping Bays"/>
    <s v="C462"/>
    <s v="NULL"/>
    <s v="Difference in friction between line and surrounding road surface"/>
    <s v="C462 Difference in friction between line and surrounding road surface"/>
    <x v="192"/>
    <s v=""/>
    <s v="H070"/>
    <s v="Motorcyclist falls off crossing line on entry to Emergency Stopping Bay"/>
    <x v="80"/>
    <x v="0"/>
    <x v="23"/>
  </r>
  <r>
    <s v="I7"/>
    <s v="Personal Harm (Non Collision)"/>
    <x v="3"/>
    <m/>
    <s v="Haz_24 Emergency Stopping Bays"/>
    <s v="C463"/>
    <s v="NULL"/>
    <s v="Line not suitable for Motorcyclists to cross"/>
    <s v="C463 Line not suitable for Motorcyclists to cross"/>
    <x v="193"/>
    <s v=""/>
    <s v="H070"/>
    <s v="Motorcyclist falls off crossing line on entry to Emergency Stopping Bay"/>
    <x v="80"/>
    <x v="0"/>
    <x v="23"/>
  </r>
  <r>
    <s v="I1"/>
    <s v="Vehicles collide in/on roadway"/>
    <x v="0"/>
    <m/>
    <s v="Haz_25 System Issues"/>
    <s v="C100"/>
    <s v="NULL"/>
    <s v="Addressing error in system data or roadside controller "/>
    <s v="C100 Addressing error in system data or roadside controller "/>
    <x v="194"/>
    <s v=""/>
    <s v="H078"/>
    <s v="Lane diverts into lane with incident due to technical failure"/>
    <x v="81"/>
    <x v="0"/>
    <x v="24"/>
  </r>
  <r>
    <s v="I1"/>
    <s v="Vehicles collide in/on roadway"/>
    <x v="0"/>
    <m/>
    <s v="Haz_25 System Issues"/>
    <s v="C108"/>
    <s v="NULL"/>
    <s v="Drivers react too quickly to changing lane diversion signs/signals"/>
    <s v="C108 Drivers react too quickly to changing lane diversion signs/signals"/>
    <x v="195"/>
    <s v=""/>
    <s v="H086"/>
    <s v="Vehicle decelerates suddenly in response to signals"/>
    <x v="82"/>
    <x v="0"/>
    <x v="24"/>
  </r>
  <r>
    <s v="I1"/>
    <s v="Vehicles collide in/on roadway"/>
    <x v="0"/>
    <m/>
    <s v="Haz_25 System Issues"/>
    <s v="C134"/>
    <s v="NULL"/>
    <s v="Fault in system data, signal sequencing rules, etc"/>
    <s v="C134 Fault in system data, signal sequencing rules, etc"/>
    <x v="196"/>
    <s v=""/>
    <s v="H076"/>
    <s v="Conflicting signs and signals are set"/>
    <x v="83"/>
    <x v="1"/>
    <x v="24"/>
  </r>
  <r>
    <s v="I1"/>
    <s v="Vehicles collide in/on roadway"/>
    <x v="0"/>
    <m/>
    <s v="Haz_25 System Issues"/>
    <s v="C197"/>
    <s v="NULL"/>
    <s v="Maintenance error "/>
    <s v="C197 Maintenance error "/>
    <x v="197"/>
    <s v=""/>
    <s v="H084"/>
    <s v="Unable to remove settings of signs or signals after incidents"/>
    <x v="84"/>
    <x v="0"/>
    <x v="24"/>
  </r>
  <r>
    <s v="I1"/>
    <s v="Vehicles collide in/on roadway"/>
    <x v="0"/>
    <m/>
    <s v="Haz_25 System Issues"/>
    <s v="C197"/>
    <s v="NULL"/>
    <s v="Maintenance error "/>
    <s v="C197 Maintenance error "/>
    <x v="197"/>
    <s v=""/>
    <s v="H085"/>
    <s v="Unable to set signs and signals to protect incidents"/>
    <x v="85"/>
    <x v="1"/>
    <x v="24"/>
  </r>
  <r>
    <s v="I1"/>
    <s v="Vehicles collide in/on roadway"/>
    <x v="0"/>
    <m/>
    <s v="Haz_25 System Issues"/>
    <s v="C211"/>
    <s v="NULL"/>
    <s v="Mismatch between fixed signs and variable signs and signals "/>
    <s v="C211 Mismatch between fixed signs and variable signs and signals "/>
    <x v="198"/>
    <s v=""/>
    <s v="H076"/>
    <s v="Conflicting signs and signals are set"/>
    <x v="83"/>
    <x v="1"/>
    <x v="24"/>
  </r>
  <r>
    <s v="I1"/>
    <s v="Vehicles collide in/on roadway"/>
    <x v="0"/>
    <m/>
    <s v="Haz_25 System Issues"/>
    <s v="C237"/>
    <s v="NULL"/>
    <s v="Operator error - signals cleared before incident is cleared "/>
    <s v="C237 Operator error - signals cleared before incident is cleared "/>
    <x v="199"/>
    <s v=""/>
    <s v="H081"/>
    <s v="Signals change while TO/ emergency services are still on motorway"/>
    <x v="86"/>
    <x v="0"/>
    <x v="24"/>
  </r>
  <r>
    <s v="I1"/>
    <s v="Vehicles collide in/on roadway"/>
    <x v="0"/>
    <m/>
    <s v="Haz_25 System Issues"/>
    <s v="C241"/>
    <s v="NULL"/>
    <s v="Operator error: made aware of need but does not take action "/>
    <s v="C241 Operator error: made aware of need but does not take action "/>
    <x v="200"/>
    <s v=""/>
    <s v="H079"/>
    <s v="Operator fails to remove signals after incident"/>
    <x v="87"/>
    <x v="0"/>
    <x v="24"/>
  </r>
  <r>
    <s v="I1"/>
    <s v="Vehicles collide in/on roadway"/>
    <x v="0"/>
    <m/>
    <s v="Haz_25 System Issues"/>
    <s v="C241"/>
    <s v="NULL"/>
    <s v="Operator error: made aware of need but does not take action "/>
    <s v="C241 Operator error: made aware of need but does not take action "/>
    <x v="200"/>
    <s v=""/>
    <s v="H080"/>
    <s v="Operator fails to set signals to protect incident in timely manner"/>
    <x v="88"/>
    <x v="1"/>
    <x v="24"/>
  </r>
  <r>
    <s v="I1"/>
    <s v="Vehicles collide in/on roadway"/>
    <x v="0"/>
    <m/>
    <s v="Haz_25 System Issues"/>
    <s v="C242"/>
    <s v="NULL"/>
    <s v="Operator fails to answer phone "/>
    <s v="C242 Operator fails to answer phone "/>
    <x v="201"/>
    <s v=""/>
    <s v="H080"/>
    <s v="Operator fails to set signals to protect incident in timely manner"/>
    <x v="88"/>
    <x v="1"/>
    <x v="24"/>
  </r>
  <r>
    <s v="I1"/>
    <s v="Vehicles collide in/on roadway"/>
    <x v="0"/>
    <m/>
    <s v="Haz_25 System Issues"/>
    <s v="C261"/>
    <s v="NULL"/>
    <s v="Power failure causes blank signals during incident "/>
    <s v="C261 Power failure causes blank signals during incident "/>
    <x v="202"/>
    <s v=""/>
    <s v="H085"/>
    <s v="Unable to set signs and signals to protect incidents"/>
    <x v="85"/>
    <x v="1"/>
    <x v="24"/>
  </r>
  <r>
    <s v="I1"/>
    <s v="Vehicles collide in/on roadway"/>
    <x v="0"/>
    <m/>
    <s v="Haz_25 System Issues"/>
    <s v="C284"/>
    <s v="NULL"/>
    <s v="Sudden and Large changes to signals as a result of system failure"/>
    <s v="C284 Sudden and Large changes to signals as a result of system failure"/>
    <x v="203"/>
    <s v=""/>
    <s v="H086"/>
    <s v="Vehicle decelerates suddenly in response to signals"/>
    <x v="82"/>
    <x v="0"/>
    <x v="24"/>
  </r>
  <r>
    <s v="I1"/>
    <s v="Vehicles collide in/on roadway"/>
    <x v="0"/>
    <m/>
    <s v="Haz_25 System Issues"/>
    <s v="C287"/>
    <s v="NULL"/>
    <s v="System failure during hard shoulder closure leaves several Lane Divert Right signals showing "/>
    <s v="C287 System failure during hard shoulder closure leaves several Lane Divert Right signals showing "/>
    <x v="204"/>
    <s v=""/>
    <s v="H078"/>
    <s v="Lane diverts into lane with incident due to technical failure"/>
    <x v="81"/>
    <x v="0"/>
    <x v="24"/>
  </r>
  <r>
    <s v="I1"/>
    <s v="Vehicles collide in/on roadway"/>
    <x v="0"/>
    <m/>
    <s v="Haz_25 System Issues"/>
    <s v="C290"/>
    <s v="NULL"/>
    <s v="System failure while protecting incident "/>
    <s v="C290 System failure while protecting incident "/>
    <x v="205"/>
    <s v=""/>
    <s v="H081"/>
    <s v="Signals change while TO/ emergency services are still on motorway"/>
    <x v="86"/>
    <x v="0"/>
    <x v="24"/>
  </r>
  <r>
    <s v="I1"/>
    <s v="Vehicles collide in/on roadway"/>
    <x v="0"/>
    <m/>
    <s v="Haz_25 System Issues"/>
    <s v="C291"/>
    <s v="NULL"/>
    <s v="System too busy resulting in a delay in setting the signal "/>
    <s v="C291 System too busy resulting in a delay in setting the signal "/>
    <x v="206"/>
    <s v=""/>
    <s v="H080"/>
    <s v="Operator fails to set signals to protect incident in timely manner"/>
    <x v="88"/>
    <x v="1"/>
    <x v="24"/>
  </r>
  <r>
    <s v="I1"/>
    <s v="Vehicles collide in/on roadway"/>
    <x v="0"/>
    <m/>
    <s v="Haz_25 System Issues"/>
    <s v="C294"/>
    <s v="NULL"/>
    <s v="Technical failure in detection systems "/>
    <s v="C294 Technical failure in detection systems "/>
    <x v="207"/>
    <s v=""/>
    <s v="H082"/>
    <s v="Signals set in wrong place (i.e. are not protecting the incident)"/>
    <x v="89"/>
    <x v="1"/>
    <x v="24"/>
  </r>
  <r>
    <s v="I1"/>
    <s v="Vehicles collide in/on roadway"/>
    <x v="0"/>
    <m/>
    <s v="Haz_25 System Issues"/>
    <s v="C295"/>
    <s v="NULL"/>
    <s v="Technical failure in signal setting equipment, system data, etc"/>
    <s v="C295 Technical failure in signal setting equipment, system data, etc"/>
    <x v="208"/>
    <s v=""/>
    <s v="H082"/>
    <s v="Signals set in wrong place (i.e. are not protecting the incident)"/>
    <x v="89"/>
    <x v="1"/>
    <x v="24"/>
  </r>
  <r>
    <s v="I1"/>
    <s v="Vehicles collide in/on roadway"/>
    <x v="0"/>
    <m/>
    <s v="Haz_25 System Issues"/>
    <s v="C295"/>
    <s v="NULL"/>
    <s v="Technical failure in signal setting equipment, system data, etc"/>
    <s v="C295 Technical failure in signal setting equipment, system data, etc"/>
    <x v="208"/>
    <s v=""/>
    <s v="H083"/>
    <s v="System failure - signs or signals incorrectly indicate that lanes with static roadworks are open"/>
    <x v="90"/>
    <x v="1"/>
    <x v="24"/>
  </r>
  <r>
    <s v="I1"/>
    <s v="Vehicles collide in/on roadway"/>
    <x v="0"/>
    <m/>
    <s v="Haz_25 System Issues"/>
    <s v="C431"/>
    <s v="NULL"/>
    <s v="Delay in message reaching operator via phone system "/>
    <s v="C431 Delay in message reaching operator via phone system "/>
    <x v="209"/>
    <s v=""/>
    <s v="H080"/>
    <s v="Operator fails to set signals to protect incident in timely manner"/>
    <x v="88"/>
    <x v="1"/>
    <x v="24"/>
  </r>
  <r>
    <s v="I1"/>
    <s v="Vehicles collide in/on roadway"/>
    <x v="0"/>
    <m/>
    <s v="Haz_25 System Issues"/>
    <s v="C437"/>
    <s v="NULL"/>
    <s v="Confusion over lane referencing "/>
    <s v="C437 Confusion over lane referencing "/>
    <x v="210"/>
    <s v=""/>
    <s v="H076"/>
    <s v="Conflicting signs and signals are set"/>
    <x v="83"/>
    <x v="1"/>
    <x v="24"/>
  </r>
  <r>
    <s v="I1"/>
    <s v="Vehicles collide in/on roadway"/>
    <x v="0"/>
    <m/>
    <s v="Haz_25 System Issues"/>
    <s v="C437"/>
    <s v="NULL"/>
    <s v="Confusion over lane referencing "/>
    <s v="C437 Confusion over lane referencing "/>
    <x v="210"/>
    <s v=""/>
    <s v="H077"/>
    <s v="Lane closure signals are set in wrong lane following an incident due to operator error"/>
    <x v="91"/>
    <x v="1"/>
    <x v="24"/>
  </r>
  <r>
    <s v="I1"/>
    <s v="Vehicles collide in/on roadway"/>
    <x v="0"/>
    <m/>
    <s v="Haz_25 System Issues"/>
    <s v="C437"/>
    <s v="NULL"/>
    <s v="Confusion over lane referencing "/>
    <s v="C437 Confusion over lane referencing "/>
    <x v="210"/>
    <s v=""/>
    <s v="H083"/>
    <s v="System failure - signs or signals incorrectly indicate that lanes with static roadworks are open"/>
    <x v="90"/>
    <x v="1"/>
    <x v="24"/>
  </r>
  <r>
    <s v="I1"/>
    <s v="Vehicles collide in/on roadway"/>
    <x v="0"/>
    <m/>
    <s v="Haz_25 System Issues"/>
    <s v="C438"/>
    <s v="NULL"/>
    <s v="Does not notice incident or obstruction "/>
    <s v="C438 Does not notice incident or obstruction "/>
    <x v="211"/>
    <s v=""/>
    <s v="H080"/>
    <s v="Operator fails to set signals to protect incident in timely manner"/>
    <x v="88"/>
    <x v="1"/>
    <x v="24"/>
  </r>
  <r>
    <s v="I1"/>
    <s v="Vehicles collide in/on roadway"/>
    <x v="0"/>
    <m/>
    <s v="Haz_25 System Issues"/>
    <s v="C442"/>
    <s v="NULL"/>
    <s v="No operators available "/>
    <s v="C442 No operators available "/>
    <x v="212"/>
    <s v=""/>
    <s v="H080"/>
    <s v="Operator fails to set signals to protect incident in timely manner"/>
    <x v="88"/>
    <x v="1"/>
    <x v="24"/>
  </r>
  <r>
    <s v="I1"/>
    <s v="Vehicles collide in/on roadway"/>
    <x v="0"/>
    <m/>
    <s v="Haz_25 System Issues"/>
    <s v="C444"/>
    <s v="NULL"/>
    <s v="Communication system fails "/>
    <s v="C444 Communication system fails "/>
    <x v="213"/>
    <s v=""/>
    <s v="H084"/>
    <s v="Unable to remove settings of signs or signals after incidents"/>
    <x v="84"/>
    <x v="0"/>
    <x v="24"/>
  </r>
  <r>
    <s v="I1"/>
    <s v="Vehicles collide in/on roadway"/>
    <x v="0"/>
    <m/>
    <s v="Haz_25 System Issues"/>
    <s v="C444"/>
    <s v="NULL"/>
    <s v="Communication system fails "/>
    <s v="C444 Communication system fails "/>
    <x v="213"/>
    <s v=""/>
    <s v="H085"/>
    <s v="Unable to set signs and signals to protect incidents"/>
    <x v="85"/>
    <x v="1"/>
    <x v="24"/>
  </r>
  <r>
    <s v="I1"/>
    <s v="Vehicles collide in/on roadway"/>
    <x v="0"/>
    <m/>
    <s v="Haz_25 System Issues"/>
    <s v="C445"/>
    <s v="NULL"/>
    <s v="Conflict between AMI and AMS settings "/>
    <s v="C445 Conflict between AMI and AMS settings "/>
    <x v="214"/>
    <s v=""/>
    <s v="H076"/>
    <s v="Conflicting signs and signals are set"/>
    <x v="83"/>
    <x v="1"/>
    <x v="24"/>
  </r>
  <r>
    <s v="I1"/>
    <s v="Vehicles collide in/on roadway"/>
    <x v="0"/>
    <m/>
    <s v="Haz_25 System Issues"/>
    <s v="C446"/>
    <s v="NULL"/>
    <s v="Conflict between two parties "/>
    <s v="C446 Conflict between two parties "/>
    <x v="215"/>
    <s v=""/>
    <s v="H076"/>
    <s v="Conflicting signs and signals are set"/>
    <x v="83"/>
    <x v="1"/>
    <x v="24"/>
  </r>
  <r>
    <s v="I1"/>
    <s v="Vehicles collide in/on roadway"/>
    <x v="0"/>
    <m/>
    <s v="Haz_26 Lane closures"/>
    <s v="C017"/>
    <s v="NULL"/>
    <s v="Tries to gain some advantage"/>
    <s v="C017 Tries to gain some advantage"/>
    <x v="20"/>
    <s v=""/>
    <s v="H087"/>
    <s v="Driver ignores closed lane(s) signals that are protecting an incident"/>
    <x v="92"/>
    <x v="0"/>
    <x v="25"/>
  </r>
  <r>
    <s v="I1"/>
    <s v="Vehicles collide in/on roadway"/>
    <x v="0"/>
    <m/>
    <s v="Haz_26 Lane closures"/>
    <s v="C433"/>
    <s v="NULL"/>
    <s v="Diffident driver not able to force a gap in adjacent lane (probably removed as difficult to differential with below)"/>
    <s v="C433 Diffident driver not able to force a gap in adjacent lane (probably removed as difficult to differential with below)"/>
    <x v="216"/>
    <s v=""/>
    <s v="H088"/>
    <s v="Lane(s) closed, but driver unable to leave lane and stops"/>
    <x v="93"/>
    <x v="0"/>
    <x v="25"/>
  </r>
  <r>
    <s v="I1"/>
    <s v="Vehicles collide in/on roadway"/>
    <x v="0"/>
    <m/>
    <s v="Haz_26 Lane closures"/>
    <s v="C434"/>
    <s v="NULL"/>
    <s v="Does not believe signs and signals"/>
    <s v="C434 Does not believe signs and signals"/>
    <x v="217"/>
    <s v=""/>
    <s v="H087"/>
    <s v="Driver ignores closed lane(s) signals that are protecting an incident"/>
    <x v="92"/>
    <x v="0"/>
    <x v="25"/>
  </r>
  <r>
    <s v="I1"/>
    <s v="Vehicles collide in/on roadway"/>
    <x v="0"/>
    <m/>
    <s v="Haz_26 Lane closures"/>
    <s v="C443"/>
    <s v="NULL"/>
    <s v="Misunderstands signs and signals"/>
    <s v="C443 Misunderstands signs and signals"/>
    <x v="218"/>
    <s v=""/>
    <s v="H087"/>
    <s v="Driver ignores closed lane(s) signals that are protecting an incident"/>
    <x v="92"/>
    <x v="0"/>
    <x v="25"/>
  </r>
  <r>
    <s v="I1"/>
    <s v="Vehicles collide in/on roadway"/>
    <x v="0"/>
    <m/>
    <s v="Haz_26 Lane closures"/>
    <s v="C447"/>
    <s v="NULL"/>
    <s v="Does not notice signs and signals"/>
    <s v="C447 Does not notice signs and signals"/>
    <x v="219"/>
    <s v=""/>
    <s v="H087"/>
    <s v="Driver ignores closed lane(s) signals that are protecting an incident"/>
    <x v="92"/>
    <x v="0"/>
    <x v="25"/>
  </r>
  <r>
    <s v="I1"/>
    <s v="Vehicles collide in/on roadway"/>
    <x v="0"/>
    <m/>
    <s v="Haz_26 Lane closures"/>
    <s v="C448"/>
    <s v="NULL"/>
    <s v="Driver decides to gain advantage, but upon reaching Stop signal, is not let in"/>
    <s v="C448 Driver decides to gain advantage, but upon reaching Stop signal, is not let in"/>
    <x v="220"/>
    <s v=""/>
    <s v="H088"/>
    <s v="Lane(s) closed, but driver unable to leave lane and stops"/>
    <x v="93"/>
    <x v="0"/>
    <x v="25"/>
  </r>
  <r>
    <s v="I1"/>
    <s v="Vehicles collide in/on roadway"/>
    <x v="0"/>
    <m/>
    <s v="Haz_27 Driver Comprehension"/>
    <s v="C354"/>
    <s v="C432"/>
    <s v="Driver can see that LBS1 is open in section ahead (Sub-Cause)"/>
    <s v="C354 Driver can see that LBS1 is open in section ahead (Sub-Cause)"/>
    <x v="221"/>
    <s v="C354 Driver can see that LBS1 is open in section ahead (Sub-Cause)"/>
    <s v="H091"/>
    <s v="Drivers assume they can use Emergency Lane on rest of network"/>
    <x v="94"/>
    <x v="0"/>
    <x v="26"/>
  </r>
  <r>
    <s v="I1"/>
    <s v="Vehicles collide in/on roadway"/>
    <x v="0"/>
    <m/>
    <s v="Haz_27 Driver Comprehension"/>
    <s v="C358"/>
    <s v="C432"/>
    <s v="Driver enters closed section of LBS1 to jump queues (Sub-Cause)"/>
    <s v="C358 Driver enters closed section of LBS1 to jump queues (Sub-Cause)"/>
    <x v="221"/>
    <s v="C358 Driver enters closed section of LBS1 to jump queues (Sub-Cause)"/>
    <s v="H091"/>
    <s v="Drivers assume they can use Emergency Lane on rest of network"/>
    <x v="94"/>
    <x v="0"/>
    <x v="26"/>
  </r>
  <r>
    <s v="I1"/>
    <s v="Vehicles collide in/on roadway"/>
    <x v="0"/>
    <m/>
    <s v="Haz_27 Driver Comprehension"/>
    <s v="C432"/>
    <s v="NULL"/>
    <s v="Deliberate disobedience"/>
    <s v="C432 Deliberate disobedience"/>
    <x v="221"/>
    <s v=""/>
    <s v="H091"/>
    <s v="Drivers assume they can use Emergency Lane on rest of network"/>
    <x v="94"/>
    <x v="0"/>
    <x v="26"/>
  </r>
  <r>
    <s v="I1"/>
    <s v="Vehicles collide in/on roadway"/>
    <x v="0"/>
    <m/>
    <s v="Haz_27 Driver Comprehension"/>
    <s v="C440"/>
    <s v="NULL"/>
    <s v="Misunderstanding"/>
    <s v="C440 Misunderstanding"/>
    <x v="222"/>
    <m/>
    <s v="H089"/>
    <s v="Driver observance of red X changes on rest of network"/>
    <x v="95"/>
    <x v="0"/>
    <x v="26"/>
  </r>
  <r>
    <s v="I1"/>
    <s v="Vehicles collide in/on roadway"/>
    <x v="0"/>
    <m/>
    <s v="Haz_27 Driver Comprehension"/>
    <s v="C440"/>
    <s v="NULL"/>
    <s v="Misunderstanding"/>
    <s v="C440 Misunderstanding"/>
    <x v="222"/>
    <m/>
    <s v="H090"/>
    <s v="Drivers assume that Emergency Lane is open immediately after the All Lanes Running Section"/>
    <x v="96"/>
    <x v="0"/>
    <x v="26"/>
  </r>
  <r>
    <s v="I1"/>
    <s v="Vehicles collide in/on roadway"/>
    <x v="0"/>
    <m/>
    <s v="Haz_27 Driver Comprehension"/>
    <s v="C440"/>
    <s v="NULL"/>
    <s v="Misunderstanding"/>
    <s v="C440 Misunderstanding"/>
    <x v="222"/>
    <s v=""/>
    <s v="H091"/>
    <s v="Drivers assume they can use Emergency Lane on rest of network"/>
    <x v="94"/>
    <x v="0"/>
    <x v="26"/>
  </r>
  <r>
    <s v="I1"/>
    <s v="Vehicles collide in/on roadway"/>
    <x v="0"/>
    <m/>
    <s v="HAZ_28 Vehicle stops on Emergency Lane"/>
    <s v="C453"/>
    <s v="NULL"/>
    <s v="Authorised vehicle stopped on Emergency Lane"/>
    <s v="C453 Authorised vehicle stopped on Emergency Lane"/>
    <x v="223"/>
    <s v=""/>
    <s v="H094"/>
    <s v="Vehicle stopped in Emergency Lane"/>
    <x v="97"/>
    <x v="1"/>
    <x v="27"/>
  </r>
  <r>
    <s v="I1"/>
    <s v="Vehicles collide in/on roadway"/>
    <x v="0"/>
    <m/>
    <s v="HAZ_28 Vehicle stops on Emergency Lane"/>
    <s v="C454"/>
    <s v="NULL"/>
    <s v="Vehicle stops unnecessarily "/>
    <s v="C454 Vehicle stops unnecessarily "/>
    <x v="224"/>
    <s v=""/>
    <s v="H094"/>
    <s v="Vehicle stopped in Emergency Lane"/>
    <x v="97"/>
    <x v="1"/>
    <x v="27"/>
  </r>
  <r>
    <s v="I1"/>
    <s v="Vehicles collide in/on roadway"/>
    <x v="0"/>
    <m/>
    <s v="HAZ_28 Vehicle stops on Emergency Lane"/>
    <s v="C455"/>
    <s v="NULL"/>
    <s v="Vehicle stops unavoidably "/>
    <s v="C455 Vehicle stops unavoidably "/>
    <x v="225"/>
    <s v=""/>
    <s v="H094"/>
    <s v="Vehicle stopped in Emergency Lane"/>
    <x v="97"/>
    <x v="1"/>
    <x v="27"/>
  </r>
  <r>
    <s v="I1"/>
    <s v="Vehicles collide in/on roadway"/>
    <x v="0"/>
    <m/>
    <s v="HAZ_28 Vehicle stops on Emergency Lane"/>
    <s v="C456"/>
    <s v="C454"/>
    <s v="Comfort stop (Sub-Cause)"/>
    <s v="C456 Comfort stop (Sub-Cause)"/>
    <x v="224"/>
    <s v="C456 Comfort stop (Sub-Cause)"/>
    <s v="H094"/>
    <s v="Vehicle stopped in Emergency Lane"/>
    <x v="97"/>
    <x v="1"/>
    <x v="27"/>
  </r>
  <r>
    <s v="I1"/>
    <s v="Vehicles collide in/on roadway"/>
    <x v="0"/>
    <m/>
    <s v="HAZ_28 Vehicle stops on Emergency Lane"/>
    <s v="C457"/>
    <s v="C454"/>
    <s v="Illness, sleepiness (Sub-Cause)"/>
    <s v="C457 Illness, sleepiness (Sub-Cause)"/>
    <x v="224"/>
    <s v="C457 Illness, sleepiness (Sub-Cause)"/>
    <s v="H094"/>
    <s v="Vehicle stopped in Emergency Lane"/>
    <x v="97"/>
    <x v="1"/>
    <x v="27"/>
  </r>
  <r>
    <s v="I1"/>
    <s v="Vehicles collide in/on roadway"/>
    <x v="0"/>
    <m/>
    <s v="HAZ_28 Vehicle stops on Emergency Lane"/>
    <s v="C458"/>
    <s v="C454"/>
    <s v="Minor mechanical problems (Sub-Cause)"/>
    <s v="C458 Minor mechanical problems (Sub-Cause)"/>
    <x v="224"/>
    <s v="C458 Minor mechanical problems (Sub-Cause)"/>
    <s v="H094"/>
    <s v="Vehicle stopped in Emergency Lane"/>
    <x v="97"/>
    <x v="1"/>
    <x v="27"/>
  </r>
  <r>
    <s v="I1"/>
    <s v="Vehicles collide in/on roadway"/>
    <x v="0"/>
    <m/>
    <s v="HAZ_28 Vehicle stops on Emergency Lane"/>
    <s v="C459"/>
    <s v="C454"/>
    <s v="To ask directions (Sub-Cause)"/>
    <s v="C459 To ask directions (Sub-Cause)"/>
    <x v="224"/>
    <s v="C459 To ask directions (Sub-Cause)"/>
    <s v="H094"/>
    <s v="Vehicle stopped in Emergency Lane"/>
    <x v="97"/>
    <x v="1"/>
    <x v="27"/>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r>
    <m/>
    <m/>
    <x v="9"/>
    <m/>
    <m/>
    <m/>
    <m/>
    <m/>
    <m/>
    <x v="226"/>
    <m/>
    <m/>
    <m/>
    <x v="98"/>
    <x v="2"/>
    <x v="28"/>
  </r>
</pivotCacheRecords>
</file>

<file path=xl/pivotCache/pivotCacheRecords2.xml><?xml version="1.0" encoding="utf-8"?>
<pivotCacheRecords xmlns="http://schemas.openxmlformats.org/spreadsheetml/2006/main" xmlns:r="http://schemas.openxmlformats.org/officeDocument/2006/relationships" count="735">
  <r>
    <x v="0"/>
    <m/>
    <x v="0"/>
    <s v="C001"/>
    <s v="NULL"/>
    <s v="Driver tiredness"/>
    <s v="C001 Driver tiredness"/>
    <s v="C001 Driver tiredness"/>
    <s v=""/>
    <s v="H001"/>
    <s v="Driver falls asleep"/>
    <x v="0"/>
    <s v="Event"/>
    <s v="Haz_01 Loss of vehicle control by driver"/>
  </r>
  <r>
    <x v="1"/>
    <m/>
    <x v="0"/>
    <s v="C001"/>
    <s v="NULL"/>
    <s v="Driver tiredness"/>
    <s v="C001 Driver tiredness"/>
    <s v="C001 Driver tiredness"/>
    <s v=""/>
    <s v="H001"/>
    <s v="Driver falls asleep"/>
    <x v="0"/>
    <s v="Event"/>
    <s v="Haz_01 Loss of vehicle control by driver"/>
  </r>
  <r>
    <x v="0"/>
    <m/>
    <x v="0"/>
    <s v="C002"/>
    <s v="NULL"/>
    <s v="Rapid onset of illness"/>
    <s v="C002 Rapid onset of illness"/>
    <s v="C002 Rapid onset of illness"/>
    <s v=""/>
    <s v="H002"/>
    <s v="Health deterioration of vehicle occupant"/>
    <x v="1"/>
    <s v="Event"/>
    <s v="Haz_01 Loss of vehicle control by driver"/>
  </r>
  <r>
    <x v="1"/>
    <m/>
    <x v="0"/>
    <s v="C002"/>
    <s v="NULL"/>
    <s v="Rapid onset of illness"/>
    <s v="C002 Rapid onset of illness"/>
    <s v="C002 Rapid onset of illness"/>
    <s v=""/>
    <s v="H002"/>
    <s v="Health deterioration of vehicle occupant"/>
    <x v="1"/>
    <s v="Event"/>
    <s v="Haz_01 Loss of vehicle control by driver"/>
  </r>
  <r>
    <x v="0"/>
    <m/>
    <x v="0"/>
    <s v="C010"/>
    <s v="NULL"/>
    <s v="Driving too fast"/>
    <s v="C010 Driving too fast"/>
    <s v="C010 Driving too fast"/>
    <s v=""/>
    <s v="H007"/>
    <s v="Driver loses control of vehicle"/>
    <x v="2"/>
    <s v="Event"/>
    <s v="Haz_01 Loss of vehicle control by driver"/>
  </r>
  <r>
    <x v="1"/>
    <m/>
    <x v="0"/>
    <s v="C010"/>
    <s v="NULL"/>
    <s v="Driving too fast"/>
    <s v="C010 Driving too fast"/>
    <s v="C010 Driving too fast"/>
    <s v=""/>
    <s v="H007"/>
    <s v="Driver loses control of vehicle"/>
    <x v="2"/>
    <s v="Event"/>
    <s v="Haz_01 Loss of vehicle control by driver"/>
  </r>
  <r>
    <x v="1"/>
    <m/>
    <x v="0"/>
    <s v="C010"/>
    <s v="C109"/>
    <s v="Driving too fast (sub-cause)"/>
    <s v="C010 Driving too fast (sub-cause)"/>
    <s v="C109 Derailment"/>
    <s v="C010 Driving too fast (sub-cause)"/>
    <s v="H007"/>
    <s v="Driver loses control of vehicle"/>
    <x v="2"/>
    <s v="Event"/>
    <s v="Haz_01 Loss of vehicle control by driver"/>
  </r>
  <r>
    <x v="0"/>
    <m/>
    <x v="0"/>
    <s v="C013"/>
    <s v="NULL"/>
    <s v="Influence of drugs and alcohol"/>
    <s v="C013 Influence of drugs and alcohol"/>
    <s v="C013 Influence of drugs and alcohol"/>
    <s v=""/>
    <s v="H007"/>
    <s v="Driver loses control of vehicle"/>
    <x v="2"/>
    <s v="Event"/>
    <s v="Haz_01 Loss of vehicle control by driver"/>
  </r>
  <r>
    <x v="1"/>
    <m/>
    <x v="0"/>
    <s v="C013"/>
    <s v="NULL"/>
    <s v="Influence of drugs and alcohol"/>
    <s v="C013 Influence of drugs and alcohol"/>
    <s v="C013 Influence of drugs and alcohol"/>
    <s v=""/>
    <s v="H007"/>
    <s v="Driver loses control of vehicle"/>
    <x v="2"/>
    <s v="Event"/>
    <s v="Haz_01 Loss of vehicle control by driver"/>
  </r>
  <r>
    <x v="0"/>
    <m/>
    <x v="0"/>
    <s v="C015"/>
    <s v="NULL"/>
    <s v="Slippery roadway surface"/>
    <s v="C015 Slippery roadway surface"/>
    <s v="C015 Slippery roadway surface"/>
    <s v=""/>
    <s v="H007"/>
    <s v="Driver loses control of vehicle"/>
    <x v="2"/>
    <s v="Event"/>
    <s v="Haz_01 Loss of vehicle control by driver"/>
  </r>
  <r>
    <x v="1"/>
    <m/>
    <x v="0"/>
    <s v="C015"/>
    <s v="NULL"/>
    <s v="Slippery roadway surface"/>
    <s v="C015 Slippery roadway surface"/>
    <s v="C015 Slippery roadway surface"/>
    <s v=""/>
    <s v="H007"/>
    <s v="Driver loses control of vehicle"/>
    <x v="2"/>
    <s v="Event"/>
    <s v="Haz_01 Loss of vehicle control by driver"/>
  </r>
  <r>
    <x v="0"/>
    <m/>
    <x v="0"/>
    <s v="C018"/>
    <s v="NULL"/>
    <s v="Use of mobile phone while driving"/>
    <s v="C018 Use of mobile phone while driving"/>
    <s v="C018 Use of mobile phone while driving"/>
    <s v=""/>
    <s v="H007"/>
    <s v="Driver loses control of vehicle"/>
    <x v="2"/>
    <s v="Event"/>
    <s v="Haz_01 Loss of vehicle control by driver"/>
  </r>
  <r>
    <x v="1"/>
    <m/>
    <x v="0"/>
    <s v="C018"/>
    <s v="NULL"/>
    <s v="Use of mobile phone while driving"/>
    <s v="C018 Use of mobile phone while driving"/>
    <s v="C018 Use of mobile phone while driving"/>
    <s v=""/>
    <s v="H007"/>
    <s v="Driver loses control of vehicle"/>
    <x v="2"/>
    <s v="Event"/>
    <s v="Haz_01 Loss of vehicle control by driver"/>
  </r>
  <r>
    <x v="0"/>
    <m/>
    <x v="0"/>
    <s v="C019"/>
    <s v="NULL"/>
    <s v="Vehicle mechanical fault "/>
    <s v="C019 Vehicle mechanical fault "/>
    <s v="C019 Vehicle mechanical fault "/>
    <s v=""/>
    <s v="H007"/>
    <s v="Driver loses control of vehicle"/>
    <x v="2"/>
    <s v="Event"/>
    <s v="Haz_01 Loss of vehicle control by driver"/>
  </r>
  <r>
    <x v="1"/>
    <m/>
    <x v="0"/>
    <s v="C019"/>
    <s v="NULL"/>
    <s v="Vehicle mechanical fault "/>
    <s v="C019 Vehicle mechanical fault "/>
    <s v="C019 Vehicle mechanical fault "/>
    <s v=""/>
    <s v="H007"/>
    <s v="Driver loses control of vehicle"/>
    <x v="2"/>
    <s v="Event"/>
    <s v="Haz_01 Loss of vehicle control by driver"/>
  </r>
  <r>
    <x v="0"/>
    <m/>
    <x v="0"/>
    <s v="C023"/>
    <s v="NULL"/>
    <s v="Driver distracted (other causes)"/>
    <s v="C023 Driver distracted (other causes)"/>
    <s v="C023 Driver distracted (other causes)"/>
    <s v=""/>
    <s v="H007"/>
    <s v="Driver loses control of vehicle"/>
    <x v="2"/>
    <s v="Event"/>
    <s v="Haz_01 Loss of vehicle control by driver"/>
  </r>
  <r>
    <x v="1"/>
    <m/>
    <x v="0"/>
    <s v="C023"/>
    <s v="NULL"/>
    <s v="Driver distracted (other causes)"/>
    <s v="C023 Driver distracted (other causes)"/>
    <s v="C023 Driver distracted (other causes)"/>
    <s v=""/>
    <s v="H007"/>
    <s v="Driver loses control of vehicle"/>
    <x v="2"/>
    <s v="Event"/>
    <s v="Haz_01 Loss of vehicle control by driver"/>
  </r>
  <r>
    <x v="0"/>
    <m/>
    <x v="0"/>
    <s v="C035"/>
    <s v="NULL"/>
    <s v="Driver distracted by reading road/rail signs and signals"/>
    <s v="C035 Driver distracted by reading road/rail signs and signals"/>
    <s v="C035 Driver distracted by reading road/rail signs and signals"/>
    <s v=""/>
    <s v="H007"/>
    <s v="Driver loses control of vehicle"/>
    <x v="2"/>
    <s v="Event"/>
    <s v="Haz_01 Loss of vehicle control by driver"/>
  </r>
  <r>
    <x v="1"/>
    <m/>
    <x v="0"/>
    <s v="C035"/>
    <s v="NULL"/>
    <s v="Driver distracted by reading road/rail signs and signals"/>
    <s v="C035 Driver distracted by reading road/rail signs and signals"/>
    <s v="C035 Driver distracted by reading road/rail signs and signals"/>
    <s v=""/>
    <s v="H007"/>
    <s v="Driver loses control of vehicle"/>
    <x v="2"/>
    <s v="Event"/>
    <s v="Haz_01 Loss of vehicle control by driver"/>
  </r>
  <r>
    <x v="0"/>
    <m/>
    <x v="0"/>
    <s v="C036"/>
    <s v="NULL"/>
    <s v="Driver over-reaction"/>
    <s v="C036 Driver over-reaction"/>
    <s v="C036 Driver over-reaction"/>
    <s v=""/>
    <s v="H007"/>
    <s v="Driver loses control of vehicle"/>
    <x v="2"/>
    <s v="Event"/>
    <s v="Haz_01 Loss of vehicle control by driver"/>
  </r>
  <r>
    <x v="1"/>
    <m/>
    <x v="0"/>
    <s v="C036"/>
    <s v="NULL"/>
    <s v="Driver over-reaction"/>
    <s v="C036 Driver over-reaction"/>
    <s v="C036 Driver over-reaction"/>
    <s v=""/>
    <s v="H007"/>
    <s v="Driver loses control of vehicle"/>
    <x v="2"/>
    <s v="Event"/>
    <s v="Haz_01 Loss of vehicle control by driver"/>
  </r>
  <r>
    <x v="0"/>
    <m/>
    <x v="0"/>
    <s v="C037"/>
    <s v="NULL"/>
    <s v="Debris or obstruction on roadway"/>
    <s v="C037 Debris or obstruction on roadway"/>
    <s v="C037 Debris or obstruction on roadway"/>
    <s v=""/>
    <s v="H007"/>
    <s v="Driver loses control of vehicle"/>
    <x v="2"/>
    <s v="Event"/>
    <s v="Haz_01 Loss of vehicle control by driver"/>
  </r>
  <r>
    <x v="1"/>
    <m/>
    <x v="0"/>
    <s v="C037"/>
    <s v="NULL"/>
    <s v="Debris or obstruction on roadway"/>
    <s v="C037 Debris or obstruction on roadway"/>
    <s v="C037 Debris or obstruction on roadway"/>
    <s v=""/>
    <s v="H007"/>
    <s v="Driver loses control of vehicle"/>
    <x v="2"/>
    <s v="Event"/>
    <s v="Haz_01 Loss of vehicle control by driver"/>
  </r>
  <r>
    <x v="1"/>
    <m/>
    <x v="0"/>
    <s v="C037"/>
    <s v="C109"/>
    <s v="Debris or obstruction on roadway (sub-cause)"/>
    <s v="C037 Debris or obstruction on roadway (sub-cause)"/>
    <s v="C109 Derailment"/>
    <s v="C037 Debris or obstruction on roadway (sub-cause)"/>
    <s v="H007"/>
    <s v="Driver loses control of vehicle"/>
    <x v="2"/>
    <s v="Event"/>
    <s v="Haz_01 Loss of vehicle control by driver"/>
  </r>
  <r>
    <x v="0"/>
    <m/>
    <x v="0"/>
    <s v="C038"/>
    <s v="NULL"/>
    <s v="Encounters abnormal/Oversize load"/>
    <s v="C038 Encounters abnormal/Oversize load"/>
    <s v="C038 Encounters abnormal/Oversize load"/>
    <s v=""/>
    <s v="H007"/>
    <s v="Driver loses control of vehicle"/>
    <x v="2"/>
    <s v="Event"/>
    <s v="Haz_01 Loss of vehicle control by driver"/>
  </r>
  <r>
    <x v="1"/>
    <m/>
    <x v="0"/>
    <s v="C038"/>
    <s v="NULL"/>
    <s v="Encounters abnormal/Oversize load"/>
    <s v="C038 Encounters abnormal/Oversize load"/>
    <s v="C038 Encounters abnormal/Oversize load"/>
    <s v=""/>
    <s v="H007"/>
    <s v="Driver loses control of vehicle"/>
    <x v="2"/>
    <s v="Event"/>
    <s v="Haz_01 Loss of vehicle control by driver"/>
  </r>
  <r>
    <x v="0"/>
    <m/>
    <x v="0"/>
    <s v="C039"/>
    <s v="NULL"/>
    <s v="Encounters Emergency Service Vehicle on Call"/>
    <s v="C039 Encounters Emergency Service Vehicle on Call"/>
    <s v="C039 Encounters Emergency Service Vehicle on Call"/>
    <s v=""/>
    <s v="H007"/>
    <s v="Driver loses control of vehicle"/>
    <x v="2"/>
    <s v="Event"/>
    <s v="Haz_01 Loss of vehicle control by driver"/>
  </r>
  <r>
    <x v="1"/>
    <m/>
    <x v="0"/>
    <s v="C039"/>
    <s v="NULL"/>
    <s v="Encounters Emergency Service Vehicle on Call"/>
    <s v="C039 Encounters Emergency Service Vehicle on Call"/>
    <s v="C039 Encounters Emergency Service Vehicle on Call"/>
    <s v=""/>
    <s v="H007"/>
    <s v="Driver loses control of vehicle"/>
    <x v="2"/>
    <s v="Event"/>
    <s v="Haz_01 Loss of vehicle control by driver"/>
  </r>
  <r>
    <x v="0"/>
    <m/>
    <x v="0"/>
    <s v="C040"/>
    <s v="NULL"/>
    <s v="Pedestrian crossing roadway"/>
    <s v="C040 Pedestrian crossing roadway"/>
    <s v="C040 Pedestrian crossing roadway"/>
    <s v=""/>
    <s v="H007"/>
    <s v="Driver loses control of vehicle"/>
    <x v="2"/>
    <s v="Event"/>
    <s v="Haz_01 Loss of vehicle control by driver"/>
  </r>
  <r>
    <x v="1"/>
    <m/>
    <x v="0"/>
    <s v="C040"/>
    <s v="NULL"/>
    <s v="Pedestrian crossing roadway"/>
    <s v="C040 Pedestrian crossing roadway"/>
    <s v="C040 Pedestrian crossing roadway"/>
    <s v=""/>
    <s v="H007"/>
    <s v="Driver loses control of vehicle"/>
    <x v="2"/>
    <s v="Event"/>
    <s v="Haz_01 Loss of vehicle control by driver"/>
  </r>
  <r>
    <x v="0"/>
    <m/>
    <x v="0"/>
    <s v="C041"/>
    <s v="C040"/>
    <s v="Pedestrian crosses both carriageways to reach emergency phone (sub-cause)"/>
    <s v="C041 Pedestrian crosses both carriageways to reach emergency phone (sub-cause)"/>
    <s v="C040 Pedestrian crossing roadway"/>
    <s v="C041 Pedestrian crosses both carriageways to reach emergency phone (sub-cause)"/>
    <s v="H007"/>
    <s v="Driver loses control of vehicle"/>
    <x v="2"/>
    <s v="Event"/>
    <s v="Haz_01 Loss of vehicle control by driver"/>
  </r>
  <r>
    <x v="1"/>
    <m/>
    <x v="0"/>
    <s v="C041"/>
    <s v="C040"/>
    <s v="Pedestrian crosses both carriageways to reach emergency phone (sub-cause)"/>
    <s v="C041 Pedestrian crosses both carriageways to reach emergency phone (sub-cause)"/>
    <s v="C040 Pedestrian crossing roadway"/>
    <s v="C041 Pedestrian crosses both carriageways to reach emergency phone (sub-cause)"/>
    <s v="H007"/>
    <s v="Driver loses control of vehicle"/>
    <x v="2"/>
    <s v="Event"/>
    <s v="Haz_01 Loss of vehicle control by driver"/>
  </r>
  <r>
    <x v="0"/>
    <m/>
    <x v="0"/>
    <s v="C042"/>
    <s v="C040"/>
    <s v="Pedestrian crossing lanes from broken down vehicle (sub-cause)"/>
    <s v="C042 Pedestrian crossing lanes from broken down vehicle (sub-cause)"/>
    <s v="C040 Pedestrian crossing roadway"/>
    <s v="C042 Pedestrian crossing lanes from broken down vehicle (sub-cause)"/>
    <s v="H007"/>
    <s v="Driver loses control of vehicle"/>
    <x v="2"/>
    <s v="Event"/>
    <s v="Haz_01 Loss of vehicle control by driver"/>
  </r>
  <r>
    <x v="1"/>
    <m/>
    <x v="0"/>
    <s v="C042"/>
    <s v="C040"/>
    <s v="Pedestrian crossing lanes from broken down vehicle (sub-cause)"/>
    <s v="C042 Pedestrian crossing lanes from broken down vehicle (sub-cause)"/>
    <s v="C040 Pedestrian crossing roadway"/>
    <s v="C042 Pedestrian crossing lanes from broken down vehicle (sub-cause)"/>
    <s v="H007"/>
    <s v="Driver loses control of vehicle"/>
    <x v="2"/>
    <s v="Event"/>
    <s v="Haz_01 Loss of vehicle control by driver"/>
  </r>
  <r>
    <x v="0"/>
    <m/>
    <x v="0"/>
    <s v="C043"/>
    <s v="C040"/>
    <s v="Shortcut (sub-cause)"/>
    <s v="C043 Shortcut (sub-cause)"/>
    <s v="C040 Pedestrian crossing roadway"/>
    <s v="C043 Shortcut (sub-cause)"/>
    <s v="H007"/>
    <s v="Driver loses control of vehicle"/>
    <x v="2"/>
    <s v="Event"/>
    <s v="Haz_01 Loss of vehicle control by driver"/>
  </r>
  <r>
    <x v="1"/>
    <m/>
    <x v="0"/>
    <s v="C043"/>
    <s v="C040"/>
    <s v="Shortcut (sub-cause)"/>
    <s v="C043 Shortcut (sub-cause)"/>
    <s v="C040 Pedestrian crossing roadway"/>
    <s v="C043 Shortcut (sub-cause)"/>
    <s v="H007"/>
    <s v="Driver loses control of vehicle"/>
    <x v="2"/>
    <s v="Event"/>
    <s v="Haz_01 Loss of vehicle control by driver"/>
  </r>
  <r>
    <x v="0"/>
    <m/>
    <x v="0"/>
    <s v="C044"/>
    <s v="C040"/>
    <s v="To catch public transport (sub-cause)"/>
    <s v="C044 To catch public transport (sub-cause)"/>
    <s v="C040 Pedestrian crossing roadway"/>
    <s v="C044 To catch public transport (sub-cause)"/>
    <s v="H007"/>
    <s v="Driver loses control of vehicle"/>
    <x v="2"/>
    <s v="Event"/>
    <s v="Haz_01 Loss of vehicle control by driver"/>
  </r>
  <r>
    <x v="1"/>
    <m/>
    <x v="0"/>
    <s v="C044"/>
    <s v="C040"/>
    <s v="To catch public transport (sub-cause)"/>
    <s v="C044 To catch public transport (sub-cause)"/>
    <s v="C040 Pedestrian crossing roadway"/>
    <s v="C044 To catch public transport (sub-cause)"/>
    <s v="H007"/>
    <s v="Driver loses control of vehicle"/>
    <x v="2"/>
    <s v="Event"/>
    <s v="Haz_01 Loss of vehicle control by driver"/>
  </r>
  <r>
    <x v="0"/>
    <m/>
    <x v="0"/>
    <s v="C045"/>
    <s v="C040"/>
    <s v="Other non time-critical destination (sub-cause)"/>
    <s v="C045 Other non time-critical destination (sub-cause)"/>
    <s v="C040 Pedestrian crossing roadway"/>
    <s v="C045 Other non time-critical destination (sub-cause)"/>
    <s v="H007"/>
    <s v="Driver loses control of vehicle"/>
    <x v="2"/>
    <s v="Event"/>
    <s v="Haz_01 Loss of vehicle control by driver"/>
  </r>
  <r>
    <x v="1"/>
    <m/>
    <x v="0"/>
    <s v="C045"/>
    <s v="C040"/>
    <s v="Other non time-critical destination (sub-cause)"/>
    <s v="C045 Other non time-critical destination (sub-cause)"/>
    <s v="C040 Pedestrian crossing roadway"/>
    <s v="C045 Other non time-critical destination (sub-cause)"/>
    <s v="H007"/>
    <s v="Driver loses control of vehicle"/>
    <x v="2"/>
    <s v="Event"/>
    <s v="Haz_01 Loss of vehicle control by driver"/>
  </r>
  <r>
    <x v="0"/>
    <m/>
    <x v="0"/>
    <s v="C046"/>
    <s v="C040"/>
    <s v="Time Critical Destination other than Public Transport (sub-cause)"/>
    <s v="C046 Time Critical Destination other than Public Transport (sub-cause)"/>
    <s v="C040 Pedestrian crossing roadway"/>
    <s v="C046 Time Critical Destination other than Public Transport (sub-cause)"/>
    <s v="H007"/>
    <s v="Driver loses control of vehicle"/>
    <x v="2"/>
    <s v="Event"/>
    <s v="Haz_01 Loss of vehicle control by driver"/>
  </r>
  <r>
    <x v="1"/>
    <m/>
    <x v="0"/>
    <s v="C046"/>
    <s v="C040"/>
    <s v="Time Critical Destination other than Public Transport (sub-cause)"/>
    <s v="C046 Time Critical Destination other than Public Transport (sub-cause)"/>
    <s v="C040 Pedestrian crossing roadway"/>
    <s v="C046 Time Critical Destination other than Public Transport (sub-cause)"/>
    <s v="H007"/>
    <s v="Driver loses control of vehicle"/>
    <x v="2"/>
    <s v="Event"/>
    <s v="Haz_01 Loss of vehicle control by driver"/>
  </r>
  <r>
    <x v="0"/>
    <m/>
    <x v="0"/>
    <s v="C047"/>
    <s v="NULL"/>
    <s v="Pedestrian in/on roadway (not crossing)"/>
    <s v="C047 Pedestrian in/on roadway (not crossing)"/>
    <s v="C047 Pedestrian in/on roadway (not crossing)"/>
    <s v=""/>
    <s v="H007"/>
    <s v="Driver loses control of vehicle"/>
    <x v="2"/>
    <s v="Event"/>
    <s v="Haz_01 Loss of vehicle control by driver"/>
  </r>
  <r>
    <x v="1"/>
    <m/>
    <x v="0"/>
    <s v="C047"/>
    <s v="NULL"/>
    <s v="Pedestrian in/on roadway (not crossing)"/>
    <s v="C047 Pedestrian in/on roadway (not crossing)"/>
    <s v="C047 Pedestrian in/on roadway (not crossing)"/>
    <s v=""/>
    <s v="H007"/>
    <s v="Driver loses control of vehicle"/>
    <x v="2"/>
    <s v="Event"/>
    <s v="Haz_01 Loss of vehicle control by driver"/>
  </r>
  <r>
    <x v="0"/>
    <m/>
    <x v="0"/>
    <s v="C048"/>
    <s v="C047"/>
    <s v="Drivers and passengers around the scene of a minor incident  (sub-cause)"/>
    <s v="C048 Drivers and passengers around the scene of a minor incident  (sub-cause)"/>
    <s v="C047 Pedestrian in/on roadway (not crossing)"/>
    <s v="C048 Drivers and passengers around the scene of a minor incident  (sub-cause)"/>
    <s v="H007"/>
    <s v="Driver loses control of vehicle"/>
    <x v="2"/>
    <s v="Event"/>
    <s v="Haz_01 Loss of vehicle control by driver"/>
  </r>
  <r>
    <x v="1"/>
    <m/>
    <x v="0"/>
    <s v="C048"/>
    <s v="C047"/>
    <s v="Drivers and passengers around the scene of a minor incident  (sub-cause)"/>
    <s v="C048 Drivers and passengers around the scene of a minor incident  (sub-cause)"/>
    <s v="C047 Pedestrian in/on roadway (not crossing)"/>
    <s v="C048 Drivers and passengers around the scene of a minor incident  (sub-cause)"/>
    <s v="H007"/>
    <s v="Driver loses control of vehicle"/>
    <x v="2"/>
    <s v="Event"/>
    <s v="Haz_01 Loss of vehicle control by driver"/>
  </r>
  <r>
    <x v="0"/>
    <m/>
    <x v="0"/>
    <s v="C049"/>
    <s v="C047"/>
    <s v="Person trying to repair/inspect vehicle in running lane/attempting to pull over into central reserve  (sub-cause)"/>
    <s v="C049 Person trying to repair/inspect vehicle in running lane/attempting to pull over into central reserve  (sub-cause)"/>
    <s v="C047 Pedestrian in/on roadway (not crossing)"/>
    <s v="C049 Person trying to repair/inspect vehicle in running lane/attempting to pull over into central reserve  (sub-cause)"/>
    <s v="H007"/>
    <s v="Driver loses control of vehicle"/>
    <x v="2"/>
    <s v="Event"/>
    <s v="Haz_01 Loss of vehicle control by driver"/>
  </r>
  <r>
    <x v="1"/>
    <m/>
    <x v="0"/>
    <s v="C049"/>
    <s v="C047"/>
    <s v="Person trying to repair/inspect vehicle in running lane/attempting to pull over into central reserve  (sub-cause)"/>
    <s v="C049 Person trying to repair/inspect vehicle in running lane/attempting to pull over into central reserve  (sub-cause)"/>
    <s v="C047 Pedestrian in/on roadway (not crossing)"/>
    <s v="C049 Person trying to repair/inspect vehicle in running lane/attempting to pull over into central reserve  (sub-cause)"/>
    <s v="H007"/>
    <s v="Driver loses control of vehicle"/>
    <x v="2"/>
    <s v="Event"/>
    <s v="Haz_01 Loss of vehicle control by driver"/>
  </r>
  <r>
    <x v="0"/>
    <m/>
    <x v="0"/>
    <s v="C051"/>
    <s v="C047"/>
    <s v="Pedestrian / Cyclist assumes has priority over vehicles (will not move)  (sub-cause)"/>
    <s v="C051 Pedestrian / Cyclist assumes has priority over vehicles (will not move)  (sub-cause)"/>
    <s v="C047 Pedestrian in/on roadway (not crossing)"/>
    <s v="C051 Pedestrian / Cyclist assumes has priority over vehicles (will not move)  (sub-cause)"/>
    <s v="H007"/>
    <s v="Driver loses control of vehicle"/>
    <x v="2"/>
    <s v="Event"/>
    <s v="Haz_01 Loss of vehicle control by driver"/>
  </r>
  <r>
    <x v="1"/>
    <m/>
    <x v="0"/>
    <s v="C051"/>
    <s v="C047"/>
    <s v="Pedestrian / Cyclist assumes has priority over vehicles (will not move)  (sub-cause)"/>
    <s v="C051 Pedestrian / Cyclist assumes has priority over vehicles (will not move)  (sub-cause)"/>
    <s v="C047 Pedestrian in/on roadway (not crossing)"/>
    <s v="C051 Pedestrian / Cyclist assumes has priority over vehicles (will not move)  (sub-cause)"/>
    <s v="H007"/>
    <s v="Driver loses control of vehicle"/>
    <x v="2"/>
    <s v="Event"/>
    <s v="Haz_01 Loss of vehicle control by driver"/>
  </r>
  <r>
    <x v="0"/>
    <m/>
    <x v="0"/>
    <s v="C052"/>
    <s v="C047"/>
    <s v="Lack of awareness by Pedestrain / Cyclist of vehicular network  (sub-cause)"/>
    <s v="C052 Lack of awareness by Pedestrain / Cyclist of vehicular network  (sub-cause)"/>
    <s v="C047 Pedestrian in/on roadway (not crossing)"/>
    <s v="C052 Lack of awareness by Pedestrain / Cyclist of vehicular network  (sub-cause)"/>
    <s v="H007"/>
    <s v="Driver loses control of vehicle"/>
    <x v="2"/>
    <s v="Event"/>
    <s v="Haz_01 Loss of vehicle control by driver"/>
  </r>
  <r>
    <x v="1"/>
    <m/>
    <x v="0"/>
    <s v="C052"/>
    <s v="C047"/>
    <s v="Lack of awareness by Pedestrain / Cyclist of vehicular network  (sub-cause)"/>
    <s v="C052 Lack of awareness by Pedestrain / Cyclist of vehicular network  (sub-cause)"/>
    <s v="C047 Pedestrian in/on roadway (not crossing)"/>
    <s v="C052 Lack of awareness by Pedestrain / Cyclist of vehicular network  (sub-cause)"/>
    <s v="H007"/>
    <s v="Driver loses control of vehicle"/>
    <x v="2"/>
    <s v="Event"/>
    <s v="Haz_01 Loss of vehicle control by driver"/>
  </r>
  <r>
    <x v="0"/>
    <m/>
    <x v="0"/>
    <s v="C053"/>
    <s v="C047"/>
    <s v="Pedestrian / Cyclist unable to hear/see approaching vehicle  (sub-cause)"/>
    <s v="C053 Pedestrian / Cyclist unable to hear/see approaching vehicle  (sub-cause)"/>
    <s v="C047 Pedestrian in/on roadway (not crossing)"/>
    <s v="C053 Pedestrian / Cyclist unable to hear/see approaching vehicle  (sub-cause)"/>
    <s v="H007"/>
    <s v="Driver loses control of vehicle"/>
    <x v="2"/>
    <s v="Event"/>
    <s v="Haz_01 Loss of vehicle control by driver"/>
  </r>
  <r>
    <x v="1"/>
    <m/>
    <x v="0"/>
    <s v="C053"/>
    <s v="C047"/>
    <s v="Pedestrian / Cyclist unable to hear/see approaching vehicle  (sub-cause)"/>
    <s v="C053 Pedestrian / Cyclist unable to hear/see approaching vehicle  (sub-cause)"/>
    <s v="C047 Pedestrian in/on roadway (not crossing)"/>
    <s v="C053 Pedestrian / Cyclist unable to hear/see approaching vehicle  (sub-cause)"/>
    <s v="H007"/>
    <s v="Driver loses control of vehicle"/>
    <x v="2"/>
    <s v="Event"/>
    <s v="Haz_01 Loss of vehicle control by driver"/>
  </r>
  <r>
    <x v="0"/>
    <m/>
    <x v="0"/>
    <s v="C054"/>
    <s v="C047"/>
    <s v="Pedestrian/cyclist unable to move (e.g. shoe/wheel trapped in tracks)  (sub-cause)"/>
    <s v="C054 Pedestrian/cyclist unable to move (e.g. shoe/wheel trapped in tracks)  (sub-cause)"/>
    <s v="C047 Pedestrian in/on roadway (not crossing)"/>
    <s v="C054 Pedestrian/cyclist unable to move (e.g. shoe/wheel trapped in tracks)  (sub-cause)"/>
    <s v="H007"/>
    <s v="Driver loses control of vehicle"/>
    <x v="2"/>
    <s v="Event"/>
    <s v="Haz_01 Loss of vehicle control by driver"/>
  </r>
  <r>
    <x v="1"/>
    <m/>
    <x v="0"/>
    <s v="C054"/>
    <s v="C047"/>
    <s v="Pedestrian/cyclist unable to move (e.g. shoe/wheel trapped in tracks)  (sub-cause)"/>
    <s v="C054 Pedestrian/cyclist unable to move (e.g. shoe/wheel trapped in tracks)  (sub-cause)"/>
    <s v="C047 Pedestrian in/on roadway (not crossing)"/>
    <s v="C054 Pedestrian/cyclist unable to move (e.g. shoe/wheel trapped in tracks)  (sub-cause)"/>
    <s v="H007"/>
    <s v="Driver loses control of vehicle"/>
    <x v="2"/>
    <s v="Event"/>
    <s v="Haz_01 Loss of vehicle control by driver"/>
  </r>
  <r>
    <x v="0"/>
    <m/>
    <x v="0"/>
    <s v="C055"/>
    <s v="C047"/>
    <s v="March or Demonstration  (sub-cause)"/>
    <s v="C055 March or Demonstration  (sub-cause)"/>
    <s v="C047 Pedestrian in/on roadway (not crossing)"/>
    <s v="C055 March or Demonstration  (sub-cause)"/>
    <s v="H007"/>
    <s v="Driver loses control of vehicle"/>
    <x v="2"/>
    <s v="Event"/>
    <s v="Haz_01 Loss of vehicle control by driver"/>
  </r>
  <r>
    <x v="1"/>
    <m/>
    <x v="0"/>
    <s v="C055"/>
    <s v="C047"/>
    <s v="March or Demonstration  (sub-cause)"/>
    <s v="C055 March or Demonstration  (sub-cause)"/>
    <s v="C047 Pedestrian in/on roadway (not crossing)"/>
    <s v="C055 March or Demonstration  (sub-cause)"/>
    <s v="H007"/>
    <s v="Driver loses control of vehicle"/>
    <x v="2"/>
    <s v="Event"/>
    <s v="Haz_01 Loss of vehicle control by driver"/>
  </r>
  <r>
    <x v="0"/>
    <m/>
    <x v="0"/>
    <s v="C056"/>
    <s v="C047"/>
    <s v="Attempted Suicide (sub-cause)"/>
    <s v="C056 Attempted Suicide (sub-cause)"/>
    <s v="C047 Pedestrian in/on roadway (not crossing)"/>
    <s v="C056 Attempted Suicide (sub-cause)"/>
    <s v="H007"/>
    <s v="Driver loses control of vehicle"/>
    <x v="2"/>
    <s v="Event"/>
    <s v="Haz_01 Loss of vehicle control by driver"/>
  </r>
  <r>
    <x v="1"/>
    <m/>
    <x v="0"/>
    <s v="C056"/>
    <s v="C047"/>
    <s v="Attempted Suicide (sub-cause)"/>
    <s v="C056 Attempted Suicide (sub-cause)"/>
    <s v="C047 Pedestrian in/on roadway (not crossing)"/>
    <s v="C056 Attempted Suicide (sub-cause)"/>
    <s v="H007"/>
    <s v="Driver loses control of vehicle"/>
    <x v="2"/>
    <s v="Event"/>
    <s v="Haz_01 Loss of vehicle control by driver"/>
  </r>
  <r>
    <x v="0"/>
    <m/>
    <x v="0"/>
    <s v="C057"/>
    <s v="C047"/>
    <s v="Pedestrian / Cyclist misjudges width of approaching vehicle (sub-cause)"/>
    <s v="C057 Pedestrian / Cyclist misjudges width of approaching vehicle (sub-cause)"/>
    <s v="C047 Pedestrian in/on roadway (not crossing)"/>
    <s v="C057 Pedestrian / Cyclist misjudges width of approaching vehicle (sub-cause)"/>
    <s v="H007"/>
    <s v="Driver loses control of vehicle"/>
    <x v="2"/>
    <s v="Event"/>
    <s v="Haz_01 Loss of vehicle control by driver"/>
  </r>
  <r>
    <x v="1"/>
    <m/>
    <x v="0"/>
    <s v="C057"/>
    <s v="C047"/>
    <s v="Pedestrian / Cyclist misjudges width of approaching vehicle (sub-cause)"/>
    <s v="C057 Pedestrian / Cyclist misjudges width of approaching vehicle (sub-cause)"/>
    <s v="C047 Pedestrian in/on roadway (not crossing)"/>
    <s v="C057 Pedestrian / Cyclist misjudges width of approaching vehicle (sub-cause)"/>
    <s v="H007"/>
    <s v="Driver loses control of vehicle"/>
    <x v="2"/>
    <s v="Event"/>
    <s v="Haz_01 Loss of vehicle control by driver"/>
  </r>
  <r>
    <x v="0"/>
    <m/>
    <x v="0"/>
    <s v="C058"/>
    <s v="C047"/>
    <s v="Pedestrian walking along roadway (sub-cause)"/>
    <s v="C058 Pedestrian walking along roadway (sub-cause)"/>
    <s v="C047 Pedestrian in/on roadway (not crossing)"/>
    <s v="C058 Pedestrian walking along roadway (sub-cause)"/>
    <s v="H007"/>
    <s v="Driver loses control of vehicle"/>
    <x v="2"/>
    <s v="Event"/>
    <s v="Haz_01 Loss of vehicle control by driver"/>
  </r>
  <r>
    <x v="1"/>
    <m/>
    <x v="0"/>
    <s v="C058"/>
    <s v="C047"/>
    <s v="Pedestrian walking along roadway (sub-cause)"/>
    <s v="C058 Pedestrian walking along roadway (sub-cause)"/>
    <s v="C047 Pedestrian in/on roadway (not crossing)"/>
    <s v="C058 Pedestrian walking along roadway (sub-cause)"/>
    <s v="H007"/>
    <s v="Driver loses control of vehicle"/>
    <x v="2"/>
    <s v="Event"/>
    <s v="Haz_01 Loss of vehicle control by driver"/>
  </r>
  <r>
    <x v="1"/>
    <m/>
    <x v="0"/>
    <s v="C105"/>
    <s v="C109"/>
    <s v="Track or points failure (sub-cause)"/>
    <s v="C105 Track or points failure (sub-cause)"/>
    <s v="C109 Derailment"/>
    <s v="C105 Track or points failure (sub-cause)"/>
    <s v="H007"/>
    <s v="Driver loses control of vehicle"/>
    <x v="2"/>
    <s v="Event"/>
    <s v="Haz_01 Loss of vehicle control by driver"/>
  </r>
  <r>
    <x v="1"/>
    <m/>
    <x v="0"/>
    <s v="C109"/>
    <s v="NULL"/>
    <s v="Derailment"/>
    <s v="C109 Derailment"/>
    <s v="C109 Derailment"/>
    <s v=""/>
    <s v="H007"/>
    <s v="Driver loses control of vehicle"/>
    <x v="2"/>
    <s v="Event"/>
    <s v="Haz_01 Loss of vehicle control by driver"/>
  </r>
  <r>
    <x v="0"/>
    <m/>
    <x v="1"/>
    <s v="C003"/>
    <s v="NULL"/>
    <s v="Other Incident"/>
    <s v="C003 Other Incident"/>
    <s v="C003 Other Incident"/>
    <s v=""/>
    <s v="H003"/>
    <s v="Rubbernecking"/>
    <x v="3"/>
    <s v="State"/>
    <s v="Haz_02 Rubber-necking"/>
  </r>
  <r>
    <x v="0"/>
    <m/>
    <x v="2"/>
    <s v="C001"/>
    <s v="NULL"/>
    <s v="Driver tiredness"/>
    <s v="C001 Driver tiredness"/>
    <s v="C001 Driver tiredness"/>
    <s v=""/>
    <s v="H005"/>
    <s v="Unsafe entry into Intersection"/>
    <x v="4"/>
    <s v="Event"/>
    <s v="Haz_03 Conflicting Movements"/>
  </r>
  <r>
    <x v="0"/>
    <m/>
    <x v="2"/>
    <s v="C001"/>
    <s v="NULL"/>
    <s v="Driver tiredness"/>
    <s v="C001 Driver tiredness"/>
    <s v="C001 Driver tiredness"/>
    <s v=""/>
    <s v="H051"/>
    <s v="Unsafe turn across carriageway "/>
    <x v="5"/>
    <s v="Event"/>
    <s v="Haz_03 Conflicting Movements"/>
  </r>
  <r>
    <x v="0"/>
    <m/>
    <x v="2"/>
    <s v="C001"/>
    <s v="NULL"/>
    <s v="Driver tiredness"/>
    <s v="C001 Driver tiredness"/>
    <s v="C001 Driver tiredness"/>
    <s v=""/>
    <s v="H097"/>
    <s v="Unsafe U-turn"/>
    <x v="6"/>
    <s v="Event"/>
    <s v="Haz_03 Conflicting Movements"/>
  </r>
  <r>
    <x v="0"/>
    <m/>
    <x v="2"/>
    <s v="C002"/>
    <s v="NULL"/>
    <s v="Rapid onset of illness"/>
    <s v="C002 Rapid onset of illness"/>
    <s v="C002 Rapid onset of illness"/>
    <s v=""/>
    <s v="H005"/>
    <s v="Unsafe entry into Intersection"/>
    <x v="4"/>
    <s v="Event"/>
    <s v="Haz_03 Conflicting Movements"/>
  </r>
  <r>
    <x v="0"/>
    <m/>
    <x v="2"/>
    <s v="C002"/>
    <s v="NULL"/>
    <s v="Rapid onset of illness"/>
    <s v="C002 Rapid onset of illness"/>
    <s v="C002 Rapid onset of illness"/>
    <s v=""/>
    <s v="H051"/>
    <s v="Unsafe turn across carriageway "/>
    <x v="5"/>
    <s v="Event"/>
    <s v="Haz_03 Conflicting Movements"/>
  </r>
  <r>
    <x v="0"/>
    <m/>
    <x v="2"/>
    <s v="C002"/>
    <s v="NULL"/>
    <s v="Rapid onset of illness"/>
    <s v="C002 Rapid onset of illness"/>
    <s v="C002 Rapid onset of illness"/>
    <s v=""/>
    <s v="H097"/>
    <s v="Unsafe U-turn"/>
    <x v="6"/>
    <s v="Event"/>
    <s v="Haz_03 Conflicting Movements"/>
  </r>
  <r>
    <x v="0"/>
    <m/>
    <x v="2"/>
    <s v="C004"/>
    <s v="NULL"/>
    <s v="Failed or Conflicting signals"/>
    <s v="C004 Failed or Conflicting signals"/>
    <s v="C004 Failed or Conflicting signals"/>
    <s v=""/>
    <s v="H005"/>
    <s v="Unsafe entry into Intersection"/>
    <x v="4"/>
    <s v="State"/>
    <s v="Haz_03 Conflicting Movements"/>
  </r>
  <r>
    <x v="0"/>
    <m/>
    <x v="2"/>
    <s v="C005"/>
    <s v="C004"/>
    <s v="Power Failure (sub-cause)"/>
    <s v="C005 Power Failure (sub-cause)"/>
    <s v="C004 Failed or Conflicting signals"/>
    <s v="C005 Power Failure (sub-cause)"/>
    <s v="H005"/>
    <s v="Unsafe entry into Intersection"/>
    <x v="4"/>
    <s v="State"/>
    <s v="Haz_03 Conflicting Movements"/>
  </r>
  <r>
    <x v="0"/>
    <m/>
    <x v="2"/>
    <s v="C006"/>
    <s v="C004"/>
    <s v="Signal or message sub-system fails (sub-cause)"/>
    <s v="C006 Signal or message sub-system fails (sub-cause)"/>
    <s v="C004 Failed or Conflicting signals"/>
    <s v="C006 Signal or message sub-system fails (sub-cause)"/>
    <s v="H005"/>
    <s v="Unsafe entry into Intersection"/>
    <x v="4"/>
    <s v="State"/>
    <s v="Haz_03 Conflicting Movements"/>
  </r>
  <r>
    <x v="0"/>
    <m/>
    <x v="2"/>
    <s v="C007"/>
    <s v="C004"/>
    <s v="Failure of roadside controller (sub-cause)"/>
    <s v="C007 Failure of roadside controller (sub-cause)"/>
    <s v="C004 Failed or Conflicting signals"/>
    <s v="C007 Failure of roadside controller (sub-cause)"/>
    <s v="H005"/>
    <s v="Unsafe entry into Intersection"/>
    <x v="4"/>
    <s v="State"/>
    <s v="Haz_03 Conflicting Movements"/>
  </r>
  <r>
    <x v="0"/>
    <m/>
    <x v="2"/>
    <s v="C008"/>
    <s v="C004"/>
    <s v="Communication system fails (sub-cause)"/>
    <s v="C008 Communication system fails (sub-cause)"/>
    <s v="C004 Failed or Conflicting signals"/>
    <s v="C008 Communication system fails (sub-cause)"/>
    <s v="H005"/>
    <s v="Unsafe entry into Intersection"/>
    <x v="4"/>
    <s v="State"/>
    <s v="Haz_03 Conflicting Movements"/>
  </r>
  <r>
    <x v="0"/>
    <m/>
    <x v="2"/>
    <s v="C009"/>
    <s v="C004"/>
    <s v="Technical failure (sub-cause)"/>
    <s v="C009 Technical failure (sub-cause)"/>
    <s v="C004 Failed or Conflicting signals"/>
    <s v="C009 Technical failure (sub-cause)"/>
    <s v="H005"/>
    <s v="Unsafe entry into Intersection"/>
    <x v="4"/>
    <s v="State"/>
    <s v="Haz_03 Conflicting Movements"/>
  </r>
  <r>
    <x v="0"/>
    <m/>
    <x v="2"/>
    <s v="C010"/>
    <s v="NULL"/>
    <s v="Driving too fast"/>
    <s v="C010 Driving too fast"/>
    <s v="C010 Driving too fast"/>
    <s v=""/>
    <s v="H005"/>
    <s v="Unsafe entry into Intersection"/>
    <x v="4"/>
    <s v="Event"/>
    <s v="Haz_03 Conflicting Movements"/>
  </r>
  <r>
    <x v="0"/>
    <m/>
    <x v="2"/>
    <s v="C010"/>
    <s v="NULL"/>
    <s v="Driving too fast"/>
    <s v="C010 Driving too fast"/>
    <s v="C010 Driving too fast"/>
    <s v=""/>
    <s v="H051"/>
    <s v="Unsafe turn across carriageway "/>
    <x v="5"/>
    <s v="Event"/>
    <s v="Haz_03 Conflicting Movements"/>
  </r>
  <r>
    <x v="0"/>
    <m/>
    <x v="2"/>
    <s v="C010"/>
    <s v="NULL"/>
    <s v="Driving too fast"/>
    <s v="C010 Driving too fast"/>
    <s v="C010 Driving too fast"/>
    <s v=""/>
    <s v="H097"/>
    <s v="Unsafe U-turn"/>
    <x v="6"/>
    <s v="Event"/>
    <s v="Haz_03 Conflicting Movements"/>
  </r>
  <r>
    <x v="0"/>
    <m/>
    <x v="2"/>
    <s v="C011"/>
    <s v="C010"/>
    <s v="Pressure to keep on timetable (sub-cause)"/>
    <s v="C011 Pressure to keep on timetable (sub-cause)"/>
    <s v="C010 Driving too fast"/>
    <s v="C011 Pressure to keep on timetable (sub-cause)"/>
    <s v="H005"/>
    <s v="Unsafe entry into Intersection"/>
    <x v="4"/>
    <s v="Event"/>
    <s v="Haz_03 Conflicting Movements"/>
  </r>
  <r>
    <x v="0"/>
    <m/>
    <x v="2"/>
    <s v="C011"/>
    <s v="C010"/>
    <s v="Pressure to keep on timetable (sub-cause)"/>
    <s v="C011 Pressure to keep on timetable (sub-cause)"/>
    <s v="C010 Driving too fast"/>
    <s v="C011 Pressure to keep on timetable (sub-cause)"/>
    <s v="H051"/>
    <s v="Unsafe turn across carriageway "/>
    <x v="5"/>
    <s v="Event"/>
    <s v="Haz_03 Conflicting Movements"/>
  </r>
  <r>
    <x v="0"/>
    <m/>
    <x v="2"/>
    <s v="C011"/>
    <s v="C010"/>
    <s v="Pressure to keep on timetable (sub-cause)"/>
    <s v="C011 Pressure to keep on timetable (sub-cause)"/>
    <s v="C010 Driving too fast"/>
    <s v="C011 Pressure to keep on timetable (sub-cause)"/>
    <s v="H097"/>
    <s v="Unsafe U-turn"/>
    <x v="6"/>
    <s v="Event"/>
    <s v="Haz_03 Conflicting Movements"/>
  </r>
  <r>
    <x v="0"/>
    <m/>
    <x v="2"/>
    <s v="C012"/>
    <s v="C010"/>
    <s v="Hurried drivers (sub-cause)"/>
    <s v="C012 Hurried drivers (sub-cause)"/>
    <s v="C010 Driving too fast"/>
    <s v="C012 Hurried drivers (sub-cause)"/>
    <s v="H005"/>
    <s v="Unsafe entry into Intersection"/>
    <x v="4"/>
    <s v="Event"/>
    <s v="Haz_03 Conflicting Movements"/>
  </r>
  <r>
    <x v="0"/>
    <m/>
    <x v="2"/>
    <s v="C012"/>
    <s v="C010"/>
    <s v="Hurried drivers (sub-cause)"/>
    <s v="C012 Hurried drivers (sub-cause)"/>
    <s v="C010 Driving too fast"/>
    <s v="C012 Hurried drivers (sub-cause)"/>
    <s v="H051"/>
    <s v="Unsafe turn across carriageway "/>
    <x v="5"/>
    <s v="Event"/>
    <s v="Haz_03 Conflicting Movements"/>
  </r>
  <r>
    <x v="0"/>
    <m/>
    <x v="2"/>
    <s v="C012"/>
    <s v="C010"/>
    <s v="Hurried drivers (sub-cause)"/>
    <s v="C012 Hurried drivers (sub-cause)"/>
    <s v="C010 Driving too fast"/>
    <s v="C012 Hurried drivers (sub-cause)"/>
    <s v="H097"/>
    <s v="Unsafe U-turn"/>
    <x v="6"/>
    <s v="Event"/>
    <s v="Haz_03 Conflicting Movements"/>
  </r>
  <r>
    <x v="0"/>
    <m/>
    <x v="2"/>
    <s v="C013"/>
    <s v="NULL"/>
    <s v="Influence of drugs and alcohol"/>
    <s v="C013 Influence of drugs and alcohol"/>
    <s v="C013 Influence of drugs and alcohol"/>
    <s v=""/>
    <s v="H005"/>
    <s v="Unsafe entry into Intersection"/>
    <x v="4"/>
    <s v="Event"/>
    <s v="Haz_03 Conflicting Movements"/>
  </r>
  <r>
    <x v="0"/>
    <m/>
    <x v="2"/>
    <s v="C013"/>
    <s v="NULL"/>
    <s v="Influence of drugs and alcohol"/>
    <s v="C013 Influence of drugs and alcohol"/>
    <s v="C013 Influence of drugs and alcohol"/>
    <s v=""/>
    <s v="H051"/>
    <s v="Unsafe turn across carriageway "/>
    <x v="5"/>
    <s v="Event"/>
    <s v="Haz_03 Conflicting Movements"/>
  </r>
  <r>
    <x v="0"/>
    <m/>
    <x v="2"/>
    <s v="C013"/>
    <s v="NULL"/>
    <s v="Influence of drugs and alcohol"/>
    <s v="C013 Influence of drugs and alcohol"/>
    <s v="C013 Influence of drugs and alcohol"/>
    <s v=""/>
    <s v="H097"/>
    <s v="Unsafe U-turn"/>
    <x v="6"/>
    <s v="Event"/>
    <s v="Haz_03 Conflicting Movements"/>
  </r>
  <r>
    <x v="0"/>
    <m/>
    <x v="2"/>
    <s v="C014"/>
    <s v="NULL"/>
    <s v="Lack of system credibility"/>
    <s v="C014 Lack of system credibility"/>
    <s v="C014 Lack of system credibility"/>
    <s v=""/>
    <s v="H005"/>
    <s v="Unsafe entry into Intersection"/>
    <x v="4"/>
    <s v="Event"/>
    <s v="Haz_03 Conflicting Movements"/>
  </r>
  <r>
    <x v="0"/>
    <m/>
    <x v="2"/>
    <s v="C015"/>
    <s v="NULL"/>
    <s v="Slippery roadway surface"/>
    <s v="C015 Slippery roadway surface"/>
    <s v="C015 Slippery roadway surface"/>
    <s v=""/>
    <s v="H005"/>
    <s v="Unsafe entry into Intersection"/>
    <x v="4"/>
    <s v="Event"/>
    <s v="Haz_03 Conflicting Movements"/>
  </r>
  <r>
    <x v="0"/>
    <m/>
    <x v="2"/>
    <s v="C015"/>
    <s v="NULL"/>
    <s v="Slippery roadway surface"/>
    <s v="C015 Slippery roadway surface"/>
    <s v="C015 Slippery roadway surface"/>
    <s v=""/>
    <s v="H051"/>
    <s v="Unsafe turn across carriageway "/>
    <x v="5"/>
    <s v="Event"/>
    <s v="Haz_03 Conflicting Movements"/>
  </r>
  <r>
    <x v="0"/>
    <m/>
    <x v="2"/>
    <s v="C015"/>
    <s v="NULL"/>
    <s v="Slippery roadway surface"/>
    <s v="C015 Slippery roadway surface"/>
    <s v="C015 Slippery roadway surface"/>
    <s v=""/>
    <s v="H097"/>
    <s v="Unsafe U-turn"/>
    <x v="6"/>
    <s v="Event"/>
    <s v="Haz_03 Conflicting Movements"/>
  </r>
  <r>
    <x v="0"/>
    <m/>
    <x v="2"/>
    <s v="C016"/>
    <s v="NULL"/>
    <s v="Ambulance on a patient transfer"/>
    <s v="C016 Ambulance on a patient transfer"/>
    <s v="C016 Ambulance on a patient transfer"/>
    <s v=""/>
    <s v="H005"/>
    <s v="Unsafe entry into Intersection"/>
    <x v="4"/>
    <s v="Event"/>
    <s v="Haz_03 Conflicting Movements"/>
  </r>
  <r>
    <x v="0"/>
    <m/>
    <x v="2"/>
    <s v="C016"/>
    <s v="NULL"/>
    <s v="Ambulance on a patient transfer"/>
    <s v="C016 Ambulance on a patient transfer"/>
    <s v="C016 Ambulance on a patient transfer"/>
    <s v=""/>
    <s v="H051"/>
    <s v="Unsafe turn across carriageway "/>
    <x v="5"/>
    <s v="Event"/>
    <s v="Haz_03 Conflicting Movements"/>
  </r>
  <r>
    <x v="0"/>
    <m/>
    <x v="2"/>
    <s v="C016"/>
    <s v="NULL"/>
    <s v="Ambulance on a patient transfer"/>
    <s v="C016 Ambulance on a patient transfer"/>
    <s v="C016 Ambulance on a patient transfer"/>
    <s v=""/>
    <s v="H097"/>
    <s v="Unsafe U-turn"/>
    <x v="6"/>
    <s v="Event"/>
    <s v="Haz_03 Conflicting Movements"/>
  </r>
  <r>
    <x v="0"/>
    <m/>
    <x v="2"/>
    <s v="C017"/>
    <s v="NULL"/>
    <s v="Tries to gain some advantage"/>
    <s v="C017 Tries to gain some advantage"/>
    <s v="C017 Tries to gain some advantage"/>
    <s v=""/>
    <s v="H005"/>
    <s v="Unsafe entry into Intersection"/>
    <x v="4"/>
    <s v="Event"/>
    <s v="Haz_03 Conflicting Movements"/>
  </r>
  <r>
    <x v="0"/>
    <m/>
    <x v="2"/>
    <s v="C017"/>
    <s v="NULL"/>
    <s v="Tries to gain some advantage"/>
    <s v="C017 Tries to gain some advantage"/>
    <s v="C017 Tries to gain some advantage"/>
    <s v=""/>
    <s v="H051"/>
    <s v="Unsafe turn across carriageway "/>
    <x v="5"/>
    <s v="Event"/>
    <s v="Haz_03 Conflicting Movements"/>
  </r>
  <r>
    <x v="0"/>
    <m/>
    <x v="2"/>
    <s v="C017"/>
    <s v="NULL"/>
    <s v="Tries to gain some advantage"/>
    <s v="C017 Tries to gain some advantage"/>
    <s v="C017 Tries to gain some advantage"/>
    <s v=""/>
    <s v="H097"/>
    <s v="Unsafe U-turn"/>
    <x v="6"/>
    <s v="Event"/>
    <s v="Haz_03 Conflicting Movements"/>
  </r>
  <r>
    <x v="0"/>
    <m/>
    <x v="2"/>
    <s v="C018"/>
    <s v="NULL"/>
    <s v="Use of mobile phone while driving"/>
    <s v="C018 Use of mobile phone while driving"/>
    <s v="C018 Use of mobile phone while driving"/>
    <s v=""/>
    <s v="H005"/>
    <s v="Unsafe entry into Intersection"/>
    <x v="4"/>
    <s v="Event"/>
    <s v="Haz_03 Conflicting Movements"/>
  </r>
  <r>
    <x v="0"/>
    <m/>
    <x v="2"/>
    <s v="C018"/>
    <s v="NULL"/>
    <s v="Use of mobile phone while driving"/>
    <s v="C018 Use of mobile phone while driving"/>
    <s v="C018 Use of mobile phone while driving"/>
    <s v=""/>
    <s v="H051"/>
    <s v="Unsafe turn across carriageway "/>
    <x v="5"/>
    <s v="Event"/>
    <s v="Haz_03 Conflicting Movements"/>
  </r>
  <r>
    <x v="0"/>
    <m/>
    <x v="2"/>
    <s v="C018"/>
    <s v="NULL"/>
    <s v="Use of mobile phone while driving"/>
    <s v="C018 Use of mobile phone while driving"/>
    <s v="C018 Use of mobile phone while driving"/>
    <s v=""/>
    <s v="H097"/>
    <s v="Unsafe U-turn"/>
    <x v="6"/>
    <s v="Event"/>
    <s v="Haz_03 Conflicting Movements"/>
  </r>
  <r>
    <x v="0"/>
    <m/>
    <x v="2"/>
    <s v="C019"/>
    <s v="NULL"/>
    <s v="Vehicle mechanical fault "/>
    <s v="C019 Vehicle mechanical fault "/>
    <s v="C019 Vehicle mechanical fault "/>
    <s v=""/>
    <s v="H005"/>
    <s v="Unsafe entry into Intersection"/>
    <x v="4"/>
    <s v="Event"/>
    <s v="Haz_03 Conflicting Movements"/>
  </r>
  <r>
    <x v="0"/>
    <m/>
    <x v="2"/>
    <s v="C019"/>
    <s v="NULL"/>
    <s v="Vehicle mechanical fault "/>
    <s v="C019 Vehicle mechanical fault "/>
    <s v="C019 Vehicle mechanical fault "/>
    <s v=""/>
    <s v="H051"/>
    <s v="Unsafe turn across carriageway "/>
    <x v="5"/>
    <s v="Event"/>
    <s v="Haz_03 Conflicting Movements"/>
  </r>
  <r>
    <x v="0"/>
    <m/>
    <x v="2"/>
    <s v="C019"/>
    <s v="NULL"/>
    <s v="Vehicle mechanical fault "/>
    <s v="C019 Vehicle mechanical fault "/>
    <s v="C019 Vehicle mechanical fault "/>
    <s v=""/>
    <s v="H097"/>
    <s v="Unsafe U-turn"/>
    <x v="6"/>
    <s v="Event"/>
    <s v="Haz_03 Conflicting Movements"/>
  </r>
  <r>
    <x v="0"/>
    <m/>
    <x v="2"/>
    <s v="C020"/>
    <s v="NULL"/>
    <s v="Aggressive drivers"/>
    <s v="C020 Aggressive drivers"/>
    <s v="C020 Aggressive drivers"/>
    <s v=""/>
    <s v="H005"/>
    <s v="Unsafe entry into Intersection"/>
    <x v="4"/>
    <s v="Event"/>
    <s v="Haz_03 Conflicting Movements"/>
  </r>
  <r>
    <x v="0"/>
    <m/>
    <x v="2"/>
    <s v="C020"/>
    <s v="NULL"/>
    <s v="Aggressive drivers"/>
    <s v="C020 Aggressive drivers"/>
    <s v="C020 Aggressive drivers"/>
    <s v=""/>
    <s v="H051"/>
    <s v="Unsafe turn across carriageway "/>
    <x v="5"/>
    <s v="Event"/>
    <s v="Haz_03 Conflicting Movements"/>
  </r>
  <r>
    <x v="0"/>
    <m/>
    <x v="2"/>
    <s v="C020"/>
    <s v="NULL"/>
    <s v="Aggressive drivers"/>
    <s v="C020 Aggressive drivers"/>
    <s v="C020 Aggressive drivers"/>
    <s v=""/>
    <s v="H097"/>
    <s v="Unsafe U-turn"/>
    <x v="6"/>
    <s v="Event"/>
    <s v="Haz_03 Conflicting Movements"/>
  </r>
  <r>
    <x v="0"/>
    <m/>
    <x v="2"/>
    <s v="C021"/>
    <s v="NULL"/>
    <s v="Deliberate disobedience"/>
    <s v="C021 Deliberate disobedience"/>
    <s v="C021 Deliberate disobedience"/>
    <s v=""/>
    <s v="H005"/>
    <s v="Unsafe entry into Intersection"/>
    <x v="4"/>
    <s v="Event"/>
    <s v="Haz_03 Conflicting Movements"/>
  </r>
  <r>
    <x v="0"/>
    <m/>
    <x v="2"/>
    <s v="C021"/>
    <s v="NULL"/>
    <s v="Deliberate disobedience"/>
    <s v="C021 Deliberate disobedience"/>
    <s v="C021 Deliberate disobedience"/>
    <s v=""/>
    <s v="H051"/>
    <s v="Unsafe turn across carriageway "/>
    <x v="5"/>
    <s v="Event"/>
    <s v="Haz_03 Conflicting Movements"/>
  </r>
  <r>
    <x v="0"/>
    <m/>
    <x v="2"/>
    <s v="C021"/>
    <s v="NULL"/>
    <s v="Deliberate disobedience"/>
    <s v="C021 Deliberate disobedience"/>
    <s v="C021 Deliberate disobedience"/>
    <s v=""/>
    <s v="H097"/>
    <s v="Unsafe U-turn"/>
    <x v="6"/>
    <s v="Event"/>
    <s v="Haz_03 Conflicting Movements"/>
  </r>
  <r>
    <x v="0"/>
    <m/>
    <x v="2"/>
    <s v="C022"/>
    <s v="NULL"/>
    <s v="Disregard for road signs e.g. due to lack of credibility"/>
    <s v="C022 Disregard for road signs e.g. due to lack of credibility"/>
    <s v="C022 Disregard for road signs e.g. due to lack of credibility"/>
    <s v=""/>
    <s v="H005"/>
    <s v="Unsafe entry into Intersection"/>
    <x v="4"/>
    <s v="Event"/>
    <s v="Haz_03 Conflicting Movements"/>
  </r>
  <r>
    <x v="0"/>
    <m/>
    <x v="2"/>
    <s v="C022"/>
    <s v="NULL"/>
    <s v="Disregard for road signs e.g. due to lack of credibility"/>
    <s v="C022 Disregard for road signs e.g. due to lack of credibility"/>
    <s v="C022 Disregard for road signs e.g. due to lack of credibility"/>
    <s v=""/>
    <s v="H051"/>
    <s v="Unsafe turn across carriageway "/>
    <x v="5"/>
    <s v="Event"/>
    <s v="Haz_03 Conflicting Movements"/>
  </r>
  <r>
    <x v="0"/>
    <m/>
    <x v="2"/>
    <s v="C022"/>
    <s v="NULL"/>
    <s v="Disregard for road signs e.g. due to lack of credibility"/>
    <s v="C022 Disregard for road signs e.g. due to lack of credibility"/>
    <s v="C022 Disregard for road signs e.g. due to lack of credibility"/>
    <s v=""/>
    <s v="H097"/>
    <s v="Unsafe U-turn"/>
    <x v="6"/>
    <s v="Event"/>
    <s v="Haz_03 Conflicting Movements"/>
  </r>
  <r>
    <x v="0"/>
    <m/>
    <x v="2"/>
    <s v="C023"/>
    <s v="NULL"/>
    <s v="Driver distracted (other causes)"/>
    <s v="C023 Driver distracted (other causes)"/>
    <s v="C023 Driver distracted (other causes)"/>
    <s v=""/>
    <s v="H005"/>
    <s v="Unsafe entry into Intersection"/>
    <x v="4"/>
    <s v="Event"/>
    <s v="Haz_03 Conflicting Movements"/>
  </r>
  <r>
    <x v="0"/>
    <m/>
    <x v="2"/>
    <s v="C023"/>
    <s v="NULL"/>
    <s v="Driver distracted (other causes)"/>
    <s v="C023 Driver distracted (other causes)"/>
    <s v="C023 Driver distracted (other causes)"/>
    <s v=""/>
    <s v="H051"/>
    <s v="Unsafe turn across carriageway "/>
    <x v="5"/>
    <s v="Event"/>
    <s v="Haz_03 Conflicting Movements"/>
  </r>
  <r>
    <x v="0"/>
    <m/>
    <x v="2"/>
    <s v="C023"/>
    <s v="NULL"/>
    <s v="Driver distracted (other causes)"/>
    <s v="C023 Driver distracted (other causes)"/>
    <s v="C023 Driver distracted (other causes)"/>
    <s v=""/>
    <s v="H097"/>
    <s v="Unsafe U-turn"/>
    <x v="6"/>
    <s v="Event"/>
    <s v="Haz_03 Conflicting Movements"/>
  </r>
  <r>
    <x v="0"/>
    <m/>
    <x v="2"/>
    <s v="C024"/>
    <s v="NULL"/>
    <s v="Driver doesn't notice or misunderstands signs and signals"/>
    <s v="C024 Driver doesn't notice or misunderstands signs and signals"/>
    <s v="C024 Driver doesn't notice or misunderstands signs and signals"/>
    <s v=""/>
    <s v="H005"/>
    <s v="Unsafe entry into Intersection"/>
    <x v="4"/>
    <s v="Event"/>
    <s v="Haz_03 Conflicting Movements"/>
  </r>
  <r>
    <x v="0"/>
    <m/>
    <x v="2"/>
    <s v="C024"/>
    <s v="NULL"/>
    <s v="Driver doesn't notice or misunderstands signs and signals"/>
    <s v="C024 Driver doesn't notice or misunderstands signs and signals"/>
    <s v="C024 Driver doesn't notice or misunderstands signs and signals"/>
    <s v=""/>
    <s v="H051"/>
    <s v="Unsafe turn across carriageway "/>
    <x v="5"/>
    <s v="Event"/>
    <s v="Haz_03 Conflicting Movements"/>
  </r>
  <r>
    <x v="0"/>
    <m/>
    <x v="2"/>
    <s v="C024"/>
    <s v="NULL"/>
    <s v="Driver doesn't notice or misunderstands signs and signals"/>
    <s v="C024 Driver doesn't notice or misunderstands signs and signals"/>
    <s v="C024 Driver doesn't notice or misunderstands signs and signals"/>
    <s v=""/>
    <s v="H097"/>
    <s v="Unsafe U-turn"/>
    <x v="6"/>
    <s v="Event"/>
    <s v="Haz_03 Conflicting Movements"/>
  </r>
  <r>
    <x v="0"/>
    <m/>
    <x v="2"/>
    <s v="C025"/>
    <s v="NULL"/>
    <s v="Driver indecisive"/>
    <s v="C025 Driver indecisive"/>
    <s v="C025 Driver indecisive"/>
    <s v=""/>
    <s v="H005"/>
    <s v="Unsafe entry into Intersection"/>
    <x v="4"/>
    <s v="Event"/>
    <s v="Haz_03 Conflicting Movements"/>
  </r>
  <r>
    <x v="0"/>
    <m/>
    <x v="2"/>
    <s v="C025"/>
    <s v="NULL"/>
    <s v="Driver indecisive"/>
    <s v="C025 Driver indecisive"/>
    <s v="C025 Driver indecisive"/>
    <s v=""/>
    <s v="H051"/>
    <s v="Unsafe turn across carriageway "/>
    <x v="5"/>
    <s v="Event"/>
    <s v="Haz_03 Conflicting Movements"/>
  </r>
  <r>
    <x v="0"/>
    <m/>
    <x v="2"/>
    <s v="C025"/>
    <s v="NULL"/>
    <s v="Driver indecisive"/>
    <s v="C025 Driver indecisive"/>
    <s v="C025 Driver indecisive"/>
    <s v=""/>
    <s v="H097"/>
    <s v="Unsafe U-turn"/>
    <x v="6"/>
    <s v="Event"/>
    <s v="Haz_03 Conflicting Movements"/>
  </r>
  <r>
    <x v="0"/>
    <m/>
    <x v="2"/>
    <s v="C026"/>
    <s v="NULL"/>
    <s v="Poor visibility"/>
    <s v="C026 Poor visibility"/>
    <s v="C026 Poor visibility"/>
    <s v=""/>
    <s v="H005"/>
    <s v="Unsafe entry into Intersection"/>
    <x v="4"/>
    <s v="Event"/>
    <s v="Haz_03 Conflicting Movements"/>
  </r>
  <r>
    <x v="0"/>
    <m/>
    <x v="2"/>
    <s v="C026"/>
    <s v="NULL"/>
    <s v="Poor visibility"/>
    <s v="C026 Poor visibility"/>
    <s v="C026 Poor visibility"/>
    <s v=""/>
    <s v="H051"/>
    <s v="Unsafe turn across carriageway "/>
    <x v="5"/>
    <s v="Event"/>
    <s v="Haz_03 Conflicting Movements"/>
  </r>
  <r>
    <x v="0"/>
    <m/>
    <x v="2"/>
    <s v="C026"/>
    <s v="NULL"/>
    <s v="Poor visibility"/>
    <s v="C026 Poor visibility"/>
    <s v="C026 Poor visibility"/>
    <s v=""/>
    <s v="H097"/>
    <s v="Unsafe U-turn"/>
    <x v="6"/>
    <s v="Event"/>
    <s v="Haz_03 Conflicting Movements"/>
  </r>
  <r>
    <x v="0"/>
    <m/>
    <x v="2"/>
    <s v="C027"/>
    <s v="NULL"/>
    <s v="Failure to indicate correctly "/>
    <s v="C027 Failure to indicate correctly "/>
    <s v="C027 Failure to indicate correctly "/>
    <s v=""/>
    <s v="H005"/>
    <s v="Unsafe entry into Intersection"/>
    <x v="4"/>
    <s v="Event"/>
    <s v="Haz_03 Conflicting Movements"/>
  </r>
  <r>
    <x v="0"/>
    <m/>
    <x v="2"/>
    <s v="C027"/>
    <s v="NULL"/>
    <s v="Failure to indicate correctly "/>
    <s v="C027 Failure to indicate correctly "/>
    <s v="C027 Failure to indicate correctly "/>
    <s v=""/>
    <s v="H051"/>
    <s v="Unsafe turn across carriageway "/>
    <x v="5"/>
    <s v="Event"/>
    <s v="Haz_03 Conflicting Movements"/>
  </r>
  <r>
    <x v="0"/>
    <m/>
    <x v="2"/>
    <s v="C027"/>
    <s v="NULL"/>
    <s v="Failure to indicate correctly "/>
    <s v="C027 Failure to indicate correctly "/>
    <s v="C027 Failure to indicate correctly "/>
    <s v=""/>
    <s v="H097"/>
    <s v="Unsafe U-turn"/>
    <x v="6"/>
    <s v="Event"/>
    <s v="Haz_03 Conflicting Movements"/>
  </r>
  <r>
    <x v="0"/>
    <m/>
    <x v="2"/>
    <s v="C028"/>
    <s v="NULL"/>
    <s v="Driver miscommunicates their next movement to other drivers"/>
    <s v="C028 Driver miscommunicates their next movement to other drivers"/>
    <s v="C028 Driver miscommunicates their next movement to other drivers"/>
    <s v=""/>
    <s v="H005"/>
    <s v="Unsafe entry into Intersection"/>
    <x v="4"/>
    <s v="Event"/>
    <s v="Haz_03 Conflicting Movements"/>
  </r>
  <r>
    <x v="0"/>
    <m/>
    <x v="2"/>
    <s v="C028"/>
    <s v="NULL"/>
    <s v="Driver miscommunicates their next movement to other drivers"/>
    <s v="C028 Driver miscommunicates their next movement to other drivers"/>
    <s v="C028 Driver miscommunicates their next movement to other drivers"/>
    <s v=""/>
    <s v="H051"/>
    <s v="Unsafe turn across carriageway "/>
    <x v="5"/>
    <s v="Event"/>
    <s v="Haz_03 Conflicting Movements"/>
  </r>
  <r>
    <x v="0"/>
    <m/>
    <x v="2"/>
    <s v="C028"/>
    <s v="NULL"/>
    <s v="Driver miscommunicates their next movement to other drivers"/>
    <s v="C028 Driver miscommunicates their next movement to other drivers"/>
    <s v="C028 Driver miscommunicates their next movement to other drivers"/>
    <s v=""/>
    <s v="H097"/>
    <s v="Unsafe U-turn"/>
    <x v="6"/>
    <s v="Event"/>
    <s v="Haz_03 Conflicting Movements"/>
  </r>
  <r>
    <x v="0"/>
    <m/>
    <x v="2"/>
    <s v="C029"/>
    <s v="NULL"/>
    <s v="Drivers confused by unclear signs, signals or road markings"/>
    <s v="C029 Drivers confused by unclear signs, signals or road markings"/>
    <s v="C029 Drivers confused by unclear signs, signals or road markings"/>
    <s v=""/>
    <s v="H005"/>
    <s v="Unsafe entry into Intersection"/>
    <x v="4"/>
    <s v="Event"/>
    <s v="Haz_03 Conflicting Movements"/>
  </r>
  <r>
    <x v="0"/>
    <m/>
    <x v="2"/>
    <s v="C030"/>
    <s v="NULL"/>
    <s v="Cannot see far enough (when environmental visibility is good)"/>
    <s v="C030 Cannot see far enough (when environmental visibility is good)"/>
    <s v="C030 Cannot see far enough (when environmental visibility is good)"/>
    <s v=""/>
    <s v="H005"/>
    <s v="Unsafe entry into Intersection"/>
    <x v="4"/>
    <s v="Event"/>
    <s v="Haz_03 Conflicting Movements"/>
  </r>
  <r>
    <x v="0"/>
    <m/>
    <x v="2"/>
    <s v="C030"/>
    <s v="NULL"/>
    <s v="Cannot see far enough (when environmental visibility is good)"/>
    <s v="C030 Cannot see far enough (when environmental visibility is good)"/>
    <s v="C030 Cannot see far enough (when environmental visibility is good)"/>
    <s v=""/>
    <s v="H051"/>
    <s v="Unsafe turn across carriageway "/>
    <x v="5"/>
    <s v="Event"/>
    <s v="Haz_03 Conflicting Movements"/>
  </r>
  <r>
    <x v="0"/>
    <m/>
    <x v="2"/>
    <s v="C030"/>
    <s v="NULL"/>
    <s v="Cannot see far enough (when environmental visibility is good)"/>
    <s v="C030 Cannot see far enough (when environmental visibility is good)"/>
    <s v="C030 Cannot see far enough (when environmental visibility is good)"/>
    <s v=""/>
    <s v="H097"/>
    <s v="Unsafe U-turn"/>
    <x v="6"/>
    <s v="Event"/>
    <s v="Haz_03 Conflicting Movements"/>
  </r>
  <r>
    <x v="0"/>
    <m/>
    <x v="2"/>
    <s v="C031"/>
    <s v="NULL"/>
    <s v="Traffic has insufficient gaps"/>
    <s v="C031 Traffic has insufficient gaps"/>
    <s v="C031 Traffic has insufficient gaps"/>
    <s v=""/>
    <s v="H005"/>
    <s v="Unsafe entry into Intersection"/>
    <x v="4"/>
    <s v="Event"/>
    <s v="Haz_03 Conflicting Movements"/>
  </r>
  <r>
    <x v="0"/>
    <m/>
    <x v="2"/>
    <s v="C031"/>
    <s v="NULL"/>
    <s v="Traffic has insufficient gaps"/>
    <s v="C031 Traffic has insufficient gaps"/>
    <s v="C031 Traffic has insufficient gaps"/>
    <s v=""/>
    <s v="H051"/>
    <s v="Unsafe turn across carriageway "/>
    <x v="5"/>
    <s v="Event"/>
    <s v="Haz_03 Conflicting Movements"/>
  </r>
  <r>
    <x v="0"/>
    <m/>
    <x v="2"/>
    <s v="C031"/>
    <s v="NULL"/>
    <s v="Traffic has insufficient gaps"/>
    <s v="C031 Traffic has insufficient gaps"/>
    <s v="C031 Traffic has insufficient gaps"/>
    <s v=""/>
    <s v="H097"/>
    <s v="Unsafe U-turn"/>
    <x v="6"/>
    <s v="Event"/>
    <s v="Haz_03 Conflicting Movements"/>
  </r>
  <r>
    <x v="0"/>
    <m/>
    <x v="2"/>
    <s v="C032"/>
    <s v="NULL"/>
    <s v="Driver attempts to overtake while vehicle is turning"/>
    <s v="C032 Driver attempts to overtake while vehicle is turning"/>
    <s v="C032 Driver attempts to overtake while vehicle is turning"/>
    <s v=""/>
    <s v="H006"/>
    <s v="Unsafe traverse of Intersection"/>
    <x v="7"/>
    <s v="Event"/>
    <s v="Haz_03 Conflicting Movements"/>
  </r>
  <r>
    <x v="0"/>
    <m/>
    <x v="2"/>
    <s v="C032"/>
    <s v="NULL"/>
    <s v="Driver attempts to overtake while vehicle is turning"/>
    <s v="C032 Driver attempts to overtake while vehicle is turning"/>
    <s v="C032 Driver attempts to overtake while vehicle is turning"/>
    <s v=""/>
    <s v="H051"/>
    <s v="Unsafe turn across carriageway "/>
    <x v="5"/>
    <s v="Event"/>
    <s v="Haz_03 Conflicting Movements"/>
  </r>
  <r>
    <x v="0"/>
    <m/>
    <x v="2"/>
    <s v="C033"/>
    <s v="NULL"/>
    <s v="Driver misjudges the envelope required by a turning vehicle"/>
    <s v="C033 Driver misjudges the envelope required by a turning vehicle"/>
    <s v="C033 Driver misjudges the envelope required by a turning vehicle"/>
    <s v=""/>
    <s v="H006"/>
    <s v="Unsafe traverse of Intersection"/>
    <x v="7"/>
    <s v="Event"/>
    <s v="Haz_03 Conflicting Movements"/>
  </r>
  <r>
    <x v="0"/>
    <m/>
    <x v="2"/>
    <s v="C034"/>
    <s v="NULL"/>
    <s v="Driver misjudgement on exit from conflict zone"/>
    <s v="C034 Driver misjudgement on exit from conflict zone"/>
    <s v="C034 Driver misjudgement on exit from conflict zone"/>
    <s v=""/>
    <s v="H006"/>
    <s v="Unsafe traverse of Intersection"/>
    <x v="7"/>
    <s v="Event"/>
    <s v="Haz_03 Conflicting Movements"/>
  </r>
  <r>
    <x v="0"/>
    <m/>
    <x v="3"/>
    <s v="C012"/>
    <s v="NULL"/>
    <s v="Hurried drivers"/>
    <s v="C012 Hurried drivers"/>
    <s v="C012 Hurried drivers"/>
    <s v=""/>
    <s v="H009"/>
    <s v="Driver exits driveway, loading bay or footway unsafely"/>
    <x v="8"/>
    <s v="Event"/>
    <s v="Haz_04 Parking and Manoeuvring"/>
  </r>
  <r>
    <x v="0"/>
    <m/>
    <x v="3"/>
    <s v="C012"/>
    <s v="NULL"/>
    <s v="Hurried drivers"/>
    <s v="C012 Hurried drivers"/>
    <s v="C012 Hurried drivers"/>
    <s v=""/>
    <s v="H011"/>
    <s v="Driver exits on-street parking unsafely"/>
    <x v="9"/>
    <s v="Event"/>
    <s v="Haz_04 Parking and Manoeuvring"/>
  </r>
  <r>
    <x v="0"/>
    <m/>
    <x v="3"/>
    <s v="C013"/>
    <s v="NULL"/>
    <s v="Influence of drugs and alcohol"/>
    <s v="C013 Influence of drugs and alcohol"/>
    <s v="C013 Influence of drugs and alcohol"/>
    <s v=""/>
    <s v="H009"/>
    <s v="Driver exits driveway, loading bay or footway unsafely"/>
    <x v="8"/>
    <s v="Event"/>
    <s v="Haz_04 Parking and Manoeuvring"/>
  </r>
  <r>
    <x v="0"/>
    <m/>
    <x v="3"/>
    <s v="C013"/>
    <s v="NULL"/>
    <s v="Influence of drugs and alcohol"/>
    <s v="C013 Influence of drugs and alcohol"/>
    <s v="C013 Influence of drugs and alcohol"/>
    <s v=""/>
    <s v="H011"/>
    <s v="Driver exits on-street parking unsafely"/>
    <x v="9"/>
    <s v="Event"/>
    <s v="Haz_04 Parking and Manoeuvring"/>
  </r>
  <r>
    <x v="0"/>
    <m/>
    <x v="3"/>
    <s v="C023"/>
    <s v="NULL"/>
    <s v="Driver distracted (other causes)"/>
    <s v="C023 Driver distracted (other causes)"/>
    <s v="C023 Driver distracted (other causes)"/>
    <s v=""/>
    <s v="H008"/>
    <s v="Driver enters driveway, loading bay, or footway unsafely"/>
    <x v="10"/>
    <s v="Event"/>
    <s v="Haz_04 Parking and Manoeuvring"/>
  </r>
  <r>
    <x v="0"/>
    <m/>
    <x v="3"/>
    <s v="C023"/>
    <s v="NULL"/>
    <s v="Driver distracted (other causes)"/>
    <s v="C023 Driver distracted (other causes)"/>
    <s v="C023 Driver distracted (other causes)"/>
    <s v=""/>
    <s v="H009"/>
    <s v="Driver exits driveway, loading bay or footway unsafely"/>
    <x v="8"/>
    <s v="Event"/>
    <s v="Haz_04 Parking and Manoeuvring"/>
  </r>
  <r>
    <x v="0"/>
    <m/>
    <x v="3"/>
    <s v="C023"/>
    <s v="NULL"/>
    <s v="Driver distracted (other causes)"/>
    <s v="C023 Driver distracted (other causes)"/>
    <s v="C023 Driver distracted (other causes)"/>
    <s v=""/>
    <s v="H010"/>
    <s v="Driver misjudgement during on-street parking"/>
    <x v="11"/>
    <s v="Event"/>
    <s v="Haz_04 Parking and Manoeuvring"/>
  </r>
  <r>
    <x v="0"/>
    <m/>
    <x v="3"/>
    <s v="C023"/>
    <s v="NULL"/>
    <s v="Driver distracted (other causes)"/>
    <s v="C023 Driver distracted (other causes)"/>
    <s v="C023 Driver distracted (other causes)"/>
    <s v=""/>
    <s v="H011"/>
    <s v="Driver exits on-street parking unsafely"/>
    <x v="9"/>
    <s v="Event"/>
    <s v="Haz_04 Parking and Manoeuvring"/>
  </r>
  <r>
    <x v="0"/>
    <m/>
    <x v="3"/>
    <s v="C030"/>
    <s v="NULL"/>
    <s v="Cannot see far enough (when environmental visibility is good)"/>
    <s v="C030 Cannot see far enough (when environmental visibility is good)"/>
    <s v="C030 Cannot see far enough (when environmental visibility is good)"/>
    <s v=""/>
    <s v="H009"/>
    <s v="Driver exits driveway, loading bay or footway unsafely"/>
    <x v="8"/>
    <s v="Event"/>
    <s v="Haz_04 Parking and Manoeuvring"/>
  </r>
  <r>
    <x v="0"/>
    <m/>
    <x v="3"/>
    <s v="C030"/>
    <s v="NULL"/>
    <s v="Cannot see far enough (when environmental visibility is good)"/>
    <s v="C030 Cannot see far enough (when environmental visibility is good)"/>
    <s v="C030 Cannot see far enough (when environmental visibility is good)"/>
    <s v=""/>
    <s v="H011"/>
    <s v="Driver exits on-street parking unsafely"/>
    <x v="9"/>
    <s v="Event"/>
    <s v="Haz_04 Parking and Manoeuvring"/>
  </r>
  <r>
    <x v="0"/>
    <m/>
    <x v="3"/>
    <s v="C031"/>
    <s v="NULL"/>
    <s v="Traffic has insufficient gaps"/>
    <s v="C031 Traffic has insufficient gaps"/>
    <s v="C031 Traffic has insufficient gaps"/>
    <s v=""/>
    <s v="H009"/>
    <s v="Driver exits driveway, loading bay or footway unsafely"/>
    <x v="8"/>
    <s v="Event"/>
    <s v="Haz_04 Parking and Manoeuvring"/>
  </r>
  <r>
    <x v="0"/>
    <m/>
    <x v="3"/>
    <s v="C031"/>
    <s v="NULL"/>
    <s v="Traffic has insufficient gaps"/>
    <s v="C031 Traffic has insufficient gaps"/>
    <s v="C031 Traffic has insufficient gaps"/>
    <s v=""/>
    <s v="H011"/>
    <s v="Driver exits on-street parking unsafely"/>
    <x v="9"/>
    <s v="Event"/>
    <s v="Haz_04 Parking and Manoeuvring"/>
  </r>
  <r>
    <x v="0"/>
    <m/>
    <x v="3"/>
    <s v="C059"/>
    <s v="NULL"/>
    <s v="Driver misjudgement"/>
    <s v="C059 Driver misjudgement"/>
    <s v="C059 Driver misjudgement"/>
    <s v=""/>
    <s v="H008"/>
    <s v="Driver enters driveway, loading bay, or footway unsafely"/>
    <x v="10"/>
    <s v="Event"/>
    <s v="Haz_04 Parking and Manoeuvring"/>
  </r>
  <r>
    <x v="0"/>
    <m/>
    <x v="3"/>
    <s v="C059"/>
    <s v="NULL"/>
    <s v="Driver misjudgement"/>
    <s v="C059 Driver misjudgement"/>
    <s v="C059 Driver misjudgement"/>
    <s v=""/>
    <s v="H009"/>
    <s v="Driver exits driveway, loading bay or footway unsafely"/>
    <x v="8"/>
    <s v="Event"/>
    <s v="Haz_04 Parking and Manoeuvring"/>
  </r>
  <r>
    <x v="0"/>
    <m/>
    <x v="3"/>
    <s v="C059"/>
    <s v="NULL"/>
    <s v="Driver misjudgement"/>
    <s v="C059 Driver misjudgement"/>
    <s v="C059 Driver misjudgement"/>
    <s v=""/>
    <s v="H010"/>
    <s v="Driver misjudgement during on-street parking"/>
    <x v="11"/>
    <s v="Event"/>
    <s v="Haz_04 Parking and Manoeuvring"/>
  </r>
  <r>
    <x v="0"/>
    <m/>
    <x v="3"/>
    <s v="C059"/>
    <s v="NULL"/>
    <s v="Driver misjudgement"/>
    <s v="C059 Driver misjudgement"/>
    <s v="C059 Driver misjudgement"/>
    <s v=""/>
    <s v="H011"/>
    <s v="Driver exits on-street parking unsafely"/>
    <x v="9"/>
    <s v="Event"/>
    <s v="Haz_04 Parking and Manoeuvring"/>
  </r>
  <r>
    <x v="0"/>
    <m/>
    <x v="3"/>
    <s v="C060"/>
    <s v="NULL"/>
    <s v="Badly parked vehicle"/>
    <s v="C060 Badly parked vehicle"/>
    <s v="C060 Badly parked vehicle"/>
    <s v=""/>
    <s v="H008"/>
    <s v="Driver enters driveway, loading bay, or footway unsafely"/>
    <x v="10"/>
    <s v="Event"/>
    <s v="Haz_04 Parking and Manoeuvring"/>
  </r>
  <r>
    <x v="0"/>
    <m/>
    <x v="3"/>
    <s v="C060"/>
    <s v="NULL"/>
    <s v="Badly parked vehicle"/>
    <s v="C060 Badly parked vehicle"/>
    <s v="C060 Badly parked vehicle"/>
    <s v=""/>
    <s v="H009"/>
    <s v="Driver exits driveway, loading bay or footway unsafely"/>
    <x v="8"/>
    <s v="Event"/>
    <s v="Haz_04 Parking and Manoeuvring"/>
  </r>
  <r>
    <x v="0"/>
    <m/>
    <x v="3"/>
    <s v="C060"/>
    <s v="NULL"/>
    <s v="Badly parked vehicle"/>
    <s v="C060 Badly parked vehicle"/>
    <s v="C060 Badly parked vehicle"/>
    <s v=""/>
    <s v="H010"/>
    <s v="Driver misjudgement during on-street parking"/>
    <x v="11"/>
    <s v="Event"/>
    <s v="Haz_04 Parking and Manoeuvring"/>
  </r>
  <r>
    <x v="0"/>
    <m/>
    <x v="3"/>
    <s v="C060"/>
    <s v="NULL"/>
    <s v="Badly parked vehicle"/>
    <s v="C060 Badly parked vehicle"/>
    <s v="C060 Badly parked vehicle"/>
    <s v=""/>
    <s v="H011"/>
    <s v="Driver exits on-street parking unsafely"/>
    <x v="9"/>
    <s v="Event"/>
    <s v="Haz_04 Parking and Manoeuvring"/>
  </r>
  <r>
    <x v="2"/>
    <m/>
    <x v="3"/>
    <s v="C152"/>
    <s v="NULL"/>
    <s v="Infrastructure not visible enough"/>
    <s v="C152 Infrastructure not visible enough"/>
    <s v="C152 Infrastructure not visible enough"/>
    <s v=""/>
    <s v="H008"/>
    <s v="Driver enters driveway, loading bay, or footway unsafely"/>
    <x v="10"/>
    <s v="Event"/>
    <s v="Haz_04 Parking and Manoeuvring"/>
  </r>
  <r>
    <x v="2"/>
    <m/>
    <x v="3"/>
    <s v="C152"/>
    <s v="NULL"/>
    <s v="Infrastructure not visible enough"/>
    <s v="C152 Infrastructure not visible enough"/>
    <s v="C152 Infrastructure not visible enough"/>
    <s v=""/>
    <s v="H010"/>
    <s v="Driver misjudgement during on-street parking"/>
    <x v="11"/>
    <s v="Event"/>
    <s v="Haz_04 Parking and Manoeuvring"/>
  </r>
  <r>
    <x v="2"/>
    <m/>
    <x v="3"/>
    <s v="C169"/>
    <s v="NULL"/>
    <s v="Infrastructure too close"/>
    <s v="C169 Infrastructure too close"/>
    <s v="C169 Infrastructure too close"/>
    <s v=""/>
    <s v="H008"/>
    <s v="Driver enters driveway, loading bay, or footway unsafely"/>
    <x v="10"/>
    <s v="Event"/>
    <s v="Haz_04 Parking and Manoeuvring"/>
  </r>
  <r>
    <x v="2"/>
    <m/>
    <x v="3"/>
    <s v="C169"/>
    <s v="NULL"/>
    <s v="Infrastructure too close"/>
    <s v="C169 Infrastructure too close"/>
    <s v="C169 Infrastructure too close"/>
    <s v=""/>
    <s v="H010"/>
    <s v="Driver misjudgement during on-street parking"/>
    <x v="11"/>
    <s v="Event"/>
    <s v="Haz_04 Parking and Manoeuvring"/>
  </r>
  <r>
    <x v="0"/>
    <m/>
    <x v="4"/>
    <s v="C011"/>
    <s v="C010"/>
    <s v="Pressure to keep on timetable (sub-cause)"/>
    <s v="C011 Pressure to keep on timetable (sub-cause)"/>
    <s v="C010 Driving too fast"/>
    <s v="C011 Pressure to keep on timetable (sub-cause)"/>
    <s v="H004"/>
    <s v="Unsafe Overtaking (into opposite carriageway)"/>
    <x v="12"/>
    <s v="Event"/>
    <s v="Haz_05 Driving in a direction contary to normal traffic flow"/>
  </r>
  <r>
    <x v="0"/>
    <m/>
    <x v="4"/>
    <s v="C012"/>
    <s v="C010"/>
    <s v="Hurried drivers (sub-cause)"/>
    <s v="C012 Hurried drivers (sub-cause)"/>
    <s v="C010 Driving too fast"/>
    <s v="C012 Hurried drivers (sub-cause)"/>
    <s v="H004"/>
    <s v="Unsafe Overtaking (into opposite carriageway)"/>
    <x v="12"/>
    <s v="Event"/>
    <s v="Haz_05 Driving in a direction contary to normal traffic flow"/>
  </r>
  <r>
    <x v="0"/>
    <m/>
    <x v="4"/>
    <s v="C013"/>
    <s v="NULL"/>
    <s v="Influence of drugs and alcohol"/>
    <s v="C013 Influence of drugs and alcohol"/>
    <s v="C013 Influence of drugs and alcohol"/>
    <s v=""/>
    <s v="H004"/>
    <s v="Unsafe Overtaking (into opposite carriageway)"/>
    <x v="12"/>
    <s v="Event"/>
    <s v="Haz_05 Driving in a direction contary to normal traffic flow"/>
  </r>
  <r>
    <x v="0"/>
    <m/>
    <x v="4"/>
    <s v="C015"/>
    <s v="NULL"/>
    <s v="Slippery roadway surface"/>
    <s v="C015 Slippery roadway surface"/>
    <s v="C015 Slippery roadway surface"/>
    <s v=""/>
    <s v="H004"/>
    <s v="Unsafe Overtaking (into opposite carriageway)"/>
    <x v="12"/>
    <s v="Event"/>
    <s v="Haz_05 Driving in a direction contary to normal traffic flow"/>
  </r>
  <r>
    <x v="0"/>
    <m/>
    <x v="4"/>
    <s v="C016"/>
    <s v="NULL"/>
    <s v="Ambulance on a patient transfer"/>
    <s v="C016 Ambulance on a patient transfer"/>
    <s v="C016 Ambulance on a patient transfer"/>
    <s v=""/>
    <s v="H004"/>
    <s v="Unsafe Overtaking (into opposite carriageway)"/>
    <x v="12"/>
    <s v="Event"/>
    <s v="Haz_05 Driving in a direction contary to normal traffic flow"/>
  </r>
  <r>
    <x v="0"/>
    <m/>
    <x v="4"/>
    <s v="C017"/>
    <s v="NULL"/>
    <s v="Tries to gain some advantage"/>
    <s v="C017 Tries to gain some advantage"/>
    <s v="C017 Tries to gain some advantage"/>
    <s v=""/>
    <s v="H004"/>
    <s v="Unsafe Overtaking (into opposite carriageway)"/>
    <x v="12"/>
    <s v="Event"/>
    <s v="Haz_05 Driving in a direction contary to normal traffic flow"/>
  </r>
  <r>
    <x v="0"/>
    <m/>
    <x v="4"/>
    <s v="C018"/>
    <s v="NULL"/>
    <s v="Use of mobile phone while driving"/>
    <s v="C018 Use of mobile phone while driving"/>
    <s v="C018 Use of mobile phone while driving"/>
    <s v=""/>
    <s v="H004"/>
    <s v="Unsafe Overtaking (into opposite carriageway)"/>
    <x v="12"/>
    <s v="Event"/>
    <s v="Haz_05 Driving in a direction contary to normal traffic flow"/>
  </r>
  <r>
    <x v="0"/>
    <m/>
    <x v="4"/>
    <s v="C019"/>
    <s v="NULL"/>
    <s v="Vehicle mechanical fault "/>
    <s v="C019 Vehicle mechanical fault "/>
    <s v="C019 Vehicle mechanical fault "/>
    <s v=""/>
    <s v="H004"/>
    <s v="Unsafe Overtaking (into opposite carriageway)"/>
    <x v="12"/>
    <s v="Event"/>
    <s v="Haz_05 Driving in a direction contary to normal traffic flow"/>
  </r>
  <r>
    <x v="0"/>
    <m/>
    <x v="4"/>
    <s v="C020"/>
    <s v="NULL"/>
    <s v="Aggressive drivers"/>
    <s v="C020 Aggressive drivers"/>
    <s v="C020 Aggressive drivers"/>
    <s v=""/>
    <s v="H004"/>
    <s v="Unsafe Overtaking (into opposite carriageway)"/>
    <x v="12"/>
    <s v="Event"/>
    <s v="Haz_05 Driving in a direction contary to normal traffic flow"/>
  </r>
  <r>
    <x v="0"/>
    <m/>
    <x v="4"/>
    <s v="C021"/>
    <s v="NULL"/>
    <s v="Deliberate disobedience"/>
    <s v="C021 Deliberate disobedience"/>
    <s v="C021 Deliberate disobedience"/>
    <s v=""/>
    <s v="H004"/>
    <s v="Unsafe Overtaking (into opposite carriageway)"/>
    <x v="12"/>
    <s v="Event"/>
    <s v="Haz_05 Driving in a direction contary to normal traffic flow"/>
  </r>
  <r>
    <x v="0"/>
    <m/>
    <x v="4"/>
    <s v="C022"/>
    <s v="NULL"/>
    <s v="Disregard for road signs e.g. due to lack of credibility"/>
    <s v="C022 Disregard for road signs e.g. due to lack of credibility"/>
    <s v="C022 Disregard for road signs e.g. due to lack of credibility"/>
    <s v=""/>
    <s v="H004"/>
    <s v="Unsafe Overtaking (into opposite carriageway)"/>
    <x v="12"/>
    <s v="Event"/>
    <s v="Haz_05 Driving in a direction contary to normal traffic flow"/>
  </r>
  <r>
    <x v="0"/>
    <m/>
    <x v="4"/>
    <s v="C023"/>
    <s v="NULL"/>
    <s v="Driver distracted (other causes)"/>
    <s v="C023 Driver distracted (other causes)"/>
    <s v="C023 Driver distracted (other causes)"/>
    <s v=""/>
    <s v="H004"/>
    <s v="Unsafe Overtaking (into opposite carriageway)"/>
    <x v="12"/>
    <s v="Event"/>
    <s v="Haz_05 Driving in a direction contary to normal traffic flow"/>
  </r>
  <r>
    <x v="0"/>
    <m/>
    <x v="4"/>
    <s v="C024"/>
    <s v="NULL"/>
    <s v="Driver doesn't notice or misunderstands signs and signals"/>
    <s v="C024 Driver doesn't notice or misunderstands signs and signals"/>
    <s v="C024 Driver doesn't notice or misunderstands signs and signals"/>
    <s v=""/>
    <s v="H004"/>
    <s v="Unsafe Overtaking (into opposite carriageway)"/>
    <x v="12"/>
    <s v="Event"/>
    <s v="Haz_05 Driving in a direction contary to normal traffic flow"/>
  </r>
  <r>
    <x v="0"/>
    <m/>
    <x v="4"/>
    <s v="C025"/>
    <s v="NULL"/>
    <s v="Driver indecisive"/>
    <s v="C025 Driver indecisive"/>
    <s v="C025 Driver indecisive"/>
    <s v=""/>
    <s v="H004"/>
    <s v="Unsafe Overtaking (into opposite carriageway)"/>
    <x v="12"/>
    <s v="Event"/>
    <s v="Haz_05 Driving in a direction contary to normal traffic flow"/>
  </r>
  <r>
    <x v="0"/>
    <m/>
    <x v="4"/>
    <s v="C026"/>
    <s v="NULL"/>
    <s v="Poor visibility"/>
    <s v="C026 Poor visibility"/>
    <s v="C026 Poor visibility"/>
    <s v=""/>
    <s v="H004"/>
    <s v="Unsafe Overtaking (into opposite carriageway)"/>
    <x v="12"/>
    <s v="Event"/>
    <s v="Haz_05 Driving in a direction contary to normal traffic flow"/>
  </r>
  <r>
    <x v="0"/>
    <m/>
    <x v="4"/>
    <s v="C027"/>
    <s v="NULL"/>
    <s v="Failure to indicate correctly "/>
    <s v="C027 Failure to indicate correctly "/>
    <s v="C027 Failure to indicate correctly "/>
    <s v=""/>
    <s v="H004"/>
    <s v="Unsafe Overtaking (into opposite carriageway)"/>
    <x v="12"/>
    <s v="Event"/>
    <s v="Haz_05 Driving in a direction contary to normal traffic flow"/>
  </r>
  <r>
    <x v="0"/>
    <m/>
    <x v="4"/>
    <s v="C028"/>
    <s v="NULL"/>
    <s v="Driver miscommunicates their next movement to other drivers"/>
    <s v="C028 Driver miscommunicates their next movement to other drivers"/>
    <s v="C028 Driver miscommunicates their next movement to other drivers"/>
    <s v=""/>
    <s v="H004"/>
    <s v="Unsafe Overtaking (into opposite carriageway)"/>
    <x v="12"/>
    <s v="Event"/>
    <s v="Haz_05 Driving in a direction contary to normal traffic flow"/>
  </r>
  <r>
    <x v="0"/>
    <m/>
    <x v="4"/>
    <s v="C030"/>
    <s v="NULL"/>
    <s v="Cannot see far enough (when environmental visibility is good)"/>
    <s v="C030 Cannot see far enough (when environmental visibility is good)"/>
    <s v="C030 Cannot see far enough (when environmental visibility is good)"/>
    <s v=""/>
    <s v="H004"/>
    <s v="Unsafe Overtaking (into opposite carriageway)"/>
    <x v="12"/>
    <s v="Event"/>
    <s v="Haz_05 Driving in a direction contary to normal traffic flow"/>
  </r>
  <r>
    <x v="0"/>
    <m/>
    <x v="4"/>
    <s v="C031"/>
    <s v="NULL"/>
    <s v="Traffic has insufficient gaps"/>
    <s v="C031 Traffic has insufficient gaps"/>
    <s v="C031 Traffic has insufficient gaps"/>
    <s v=""/>
    <s v="H004"/>
    <s v="Unsafe Overtaking (into opposite carriageway)"/>
    <x v="12"/>
    <s v="Event"/>
    <s v="Haz_05 Driving in a direction contary to normal traffic flow"/>
  </r>
  <r>
    <x v="0"/>
    <m/>
    <x v="4"/>
    <s v="C032"/>
    <s v="NULL"/>
    <s v="Driver attempts to overtake while vehicle is turning"/>
    <s v="C032 Driver attempts to overtake while vehicle is turning"/>
    <s v="C032 Driver attempts to overtake while vehicle is turning"/>
    <s v=""/>
    <s v="H004"/>
    <s v="Unsafe Overtaking (into opposite carriageway)"/>
    <x v="12"/>
    <s v="Event"/>
    <s v="Haz_05 Driving in a direction contary to normal traffic flow"/>
  </r>
  <r>
    <x v="0"/>
    <m/>
    <x v="4"/>
    <s v="C056"/>
    <s v="NULL"/>
    <s v="Attempted Suicide"/>
    <s v="C056 Attempted Suicide"/>
    <s v="C056 Attempted Suicide"/>
    <s v=""/>
    <s v="H024"/>
    <s v="Vehicle travelling in wrong direction"/>
    <x v="13"/>
    <s v="State"/>
    <s v="Haz_05 Driving in a direction contary to normal traffic flow"/>
  </r>
  <r>
    <x v="0"/>
    <m/>
    <x v="4"/>
    <s v="C063"/>
    <s v="NULL"/>
    <s v="Finding or reversing back to a destination"/>
    <s v="C063 Finding or reversing back to a destination"/>
    <s v="C063 Finding or reversing back to a destination"/>
    <s v=""/>
    <s v="H012"/>
    <s v="Vehicle reversing along carriageway"/>
    <x v="14"/>
    <s v="Event"/>
    <s v="Haz_05 Driving in a direction contary to normal traffic flow"/>
  </r>
  <r>
    <x v="1"/>
    <m/>
    <x v="4"/>
    <s v="C063"/>
    <s v="NULL"/>
    <s v="Finding or reversing back to a destination"/>
    <s v="C063 Finding or reversing back to a destination"/>
    <s v="C063 Finding or reversing back to a destination"/>
    <s v=""/>
    <s v="H012"/>
    <s v="Vehicle reversing along carriageway"/>
    <x v="14"/>
    <s v="Event"/>
    <s v="Haz_05 Driving in a direction contary to normal traffic flow"/>
  </r>
  <r>
    <x v="0"/>
    <m/>
    <x v="4"/>
    <s v="C064"/>
    <s v="NULL"/>
    <s v="Finding or reversing back to a parking space"/>
    <s v="C064 Finding or reversing back to a parking space"/>
    <s v="C064 Finding or reversing back to a parking space"/>
    <s v=""/>
    <s v="H012"/>
    <s v="Vehicle reversing along carriageway"/>
    <x v="14"/>
    <s v="Event"/>
    <s v="Haz_05 Driving in a direction contary to normal traffic flow"/>
  </r>
  <r>
    <x v="1"/>
    <m/>
    <x v="4"/>
    <s v="C064"/>
    <s v="NULL"/>
    <s v="Finding or reversing back to a parking space"/>
    <s v="C064 Finding or reversing back to a parking space"/>
    <s v="C064 Finding or reversing back to a parking space"/>
    <s v=""/>
    <s v="H012"/>
    <s v="Vehicle reversing along carriageway"/>
    <x v="14"/>
    <s v="Event"/>
    <s v="Haz_05 Driving in a direction contary to normal traffic flow"/>
  </r>
  <r>
    <x v="0"/>
    <m/>
    <x v="4"/>
    <s v="C065"/>
    <s v="NULL"/>
    <s v="Finding an alternative route (incident ahead)"/>
    <s v="C065 Finding an alternative route (incident ahead)"/>
    <s v="C065 Finding an alternative route (incident ahead)"/>
    <s v=""/>
    <s v="H012"/>
    <s v="Vehicle reversing along carriageway"/>
    <x v="14"/>
    <s v="Event"/>
    <s v="Haz_05 Driving in a direction contary to normal traffic flow"/>
  </r>
  <r>
    <x v="1"/>
    <m/>
    <x v="4"/>
    <s v="C065"/>
    <s v="NULL"/>
    <s v="Finding an alternative route (incident ahead)"/>
    <s v="C065 Finding an alternative route (incident ahead)"/>
    <s v="C065 Finding an alternative route (incident ahead)"/>
    <s v=""/>
    <s v="H012"/>
    <s v="Vehicle reversing along carriageway"/>
    <x v="14"/>
    <s v="Event"/>
    <s v="Haz_05 Driving in a direction contary to normal traffic flow"/>
  </r>
  <r>
    <x v="0"/>
    <m/>
    <x v="4"/>
    <s v="C125"/>
    <s v="NULL"/>
    <s v="Driver misses junction"/>
    <s v="C125 Driver misses junction"/>
    <s v="C125 Driver misses junction"/>
    <s v=""/>
    <s v="H024"/>
    <s v="Vehicle travelling in wrong direction"/>
    <x v="13"/>
    <s v="State"/>
    <s v="Haz_05 Driving in a direction contary to normal traffic flow"/>
  </r>
  <r>
    <x v="0"/>
    <m/>
    <x v="4"/>
    <s v="C126"/>
    <s v="NULL"/>
    <s v="Light Rail Vehicle - Bi-directional Running"/>
    <s v="C126 Light Rail Vehicle - Bi-directional Running"/>
    <s v="C126 Light Rail Vehicle - Bi-directional Running"/>
    <s v=""/>
    <s v="H024"/>
    <s v="Vehicle travelling in wrong direction"/>
    <x v="13"/>
    <s v="State"/>
    <s v="Haz_05 Driving in a direction contary to normal traffic flow"/>
  </r>
  <r>
    <x v="0"/>
    <m/>
    <x v="4"/>
    <s v="C168"/>
    <s v="NULL"/>
    <s v="Confused driver enters freeway via exit slip"/>
    <s v="C168 Confused driver enters freeway via exit slip"/>
    <s v="C168 Confused driver enters freeway via exit slip"/>
    <s v=""/>
    <s v="H024"/>
    <s v="Vehicle travelling in wrong direction"/>
    <x v="13"/>
    <s v="State"/>
    <s v="Haz_05 Driving in a direction contary to normal traffic flow"/>
  </r>
  <r>
    <x v="0"/>
    <m/>
    <x v="5"/>
    <s v="C---"/>
    <s v="NULL"/>
    <s v="No Cause"/>
    <s v="C--- No Cause"/>
    <s v="C--- No Cause"/>
    <s v=""/>
    <s v="H025"/>
    <s v="Vehicles with trailer / caravans travelling too fast"/>
    <x v="15"/>
    <s v="Event"/>
    <s v="Haz_06 Speed differential or Speed change"/>
  </r>
  <r>
    <x v="1"/>
    <m/>
    <x v="5"/>
    <s v="C---"/>
    <s v="NULL"/>
    <s v="No Cause"/>
    <s v="C--- No Cause"/>
    <s v="C--- No Cause"/>
    <s v=""/>
    <s v="H025"/>
    <s v="Vehicles with trailer / caravans travelling too fast"/>
    <x v="15"/>
    <s v="Event"/>
    <s v="Haz_06 Speed differential or Speed change"/>
  </r>
  <r>
    <x v="0"/>
    <m/>
    <x v="5"/>
    <s v="C001"/>
    <s v="NULL"/>
    <s v="Driver tiredness"/>
    <s v="C001 Driver tiredness"/>
    <s v="C001 Driver tiredness"/>
    <s v=""/>
    <s v="H013"/>
    <s v="Excessively slow moving vehicle in running lane"/>
    <x v="16"/>
    <s v="Event"/>
    <s v="Haz_06 Speed differential or Speed change"/>
  </r>
  <r>
    <x v="0"/>
    <m/>
    <x v="5"/>
    <s v="C001"/>
    <s v="NULL"/>
    <s v="Driver tiredness"/>
    <s v="C001 Driver tiredness"/>
    <s v="C001 Driver tiredness"/>
    <s v=""/>
    <s v="H014"/>
    <s v="Group of Vehicles drive too fast (in relation to set/not set speed limit)"/>
    <x v="17"/>
    <s v="State"/>
    <s v="Haz_06 Speed differential or Speed change"/>
  </r>
  <r>
    <x v="0"/>
    <m/>
    <x v="5"/>
    <s v="C001"/>
    <s v="NULL"/>
    <s v="Driver tiredness"/>
    <s v="C001 Driver tiredness"/>
    <s v="C001 Driver tiredness"/>
    <s v=""/>
    <s v="H019"/>
    <s v="Tailgating"/>
    <x v="18"/>
    <s v="State"/>
    <s v="Haz_06 Speed differential or Speed change"/>
  </r>
  <r>
    <x v="0"/>
    <m/>
    <x v="5"/>
    <s v="C001"/>
    <s v="NULL"/>
    <s v="Driver tiredness"/>
    <s v="C001 Driver tiredness"/>
    <s v="C001 Driver tiredness"/>
    <s v=""/>
    <s v="H022"/>
    <s v="Vehicle in/on roadway decelerates suddenly"/>
    <x v="19"/>
    <s v="Event"/>
    <s v="Haz_06 Speed differential or Speed change"/>
  </r>
  <r>
    <x v="1"/>
    <m/>
    <x v="5"/>
    <s v="C001"/>
    <s v="NULL"/>
    <s v="Driver tiredness"/>
    <s v="C001 Driver tiredness"/>
    <s v="C001 Driver tiredness"/>
    <s v=""/>
    <s v="H013"/>
    <s v="Excessively slow moving vehicle in running lane"/>
    <x v="16"/>
    <s v="State"/>
    <s v="Haz_06 Speed differential or Speed change"/>
  </r>
  <r>
    <x v="1"/>
    <m/>
    <x v="5"/>
    <s v="C001"/>
    <s v="NULL"/>
    <s v="Driver tiredness"/>
    <s v="C001 Driver tiredness"/>
    <s v="C001 Driver tiredness"/>
    <s v=""/>
    <s v="H014"/>
    <s v="Group of Vehicles drive too fast (in relation to set/not set speed limit)"/>
    <x v="17"/>
    <s v="State"/>
    <s v="Haz_06 Speed differential or Speed change"/>
  </r>
  <r>
    <x v="1"/>
    <m/>
    <x v="5"/>
    <s v="C001"/>
    <s v="NULL"/>
    <s v="Driver tiredness"/>
    <s v="C001 Driver tiredness"/>
    <s v="C001 Driver tiredness"/>
    <s v=""/>
    <s v="H022"/>
    <s v="Vehicle in/on roadway decelerates suddenly"/>
    <x v="19"/>
    <s v="Event"/>
    <s v="Haz_06 Speed differential or Speed change"/>
  </r>
  <r>
    <x v="3"/>
    <s v="Fall"/>
    <x v="5"/>
    <s v="C001"/>
    <s v="NULL"/>
    <s v="Driver tiredness"/>
    <s v="C001 Driver tiredness"/>
    <s v="C001 Driver tiredness"/>
    <s v=""/>
    <s v="H022"/>
    <s v="Vehicle in/on roadway decelerates suddenly"/>
    <x v="19"/>
    <s v="Event"/>
    <s v="Haz_06 Speed differential or Speed change"/>
  </r>
  <r>
    <x v="0"/>
    <m/>
    <x v="5"/>
    <s v="C003"/>
    <s v="NULL"/>
    <s v="Other Incident"/>
    <s v="C003 Other Incident"/>
    <s v="C003 Other Incident"/>
    <s v=""/>
    <s v="H022"/>
    <s v="Vehicle in/on roadway decelerates suddenly"/>
    <x v="19"/>
    <s v="Event"/>
    <s v="Haz_06 Speed differential or Speed change"/>
  </r>
  <r>
    <x v="0"/>
    <m/>
    <x v="5"/>
    <s v="C003"/>
    <s v="NULL"/>
    <s v="Other Incident"/>
    <s v="C003 Other Incident"/>
    <s v="C003 Other Incident"/>
    <s v=""/>
    <s v="H022"/>
    <s v="Vehicle in/on roadway decelerates suddenly"/>
    <x v="19"/>
    <s v="Event"/>
    <s v="Haz_06 Speed differential or Speed change"/>
  </r>
  <r>
    <x v="1"/>
    <m/>
    <x v="5"/>
    <s v="C003"/>
    <s v="NULL"/>
    <s v="Other Incident"/>
    <s v="C003 Other Incident"/>
    <s v="C003 Other Incident"/>
    <s v=""/>
    <s v="H022"/>
    <s v="Vehicle in/on roadway decelerates suddenly"/>
    <x v="19"/>
    <s v="Event"/>
    <s v="Haz_06 Speed differential or Speed change"/>
  </r>
  <r>
    <x v="1"/>
    <m/>
    <x v="5"/>
    <s v="C003"/>
    <s v="NULL"/>
    <s v="Other Incident"/>
    <s v="C003 Other Incident"/>
    <s v="C003 Other Incident"/>
    <s v=""/>
    <s v="H022"/>
    <s v="Vehicle in/on roadway decelerates suddenly"/>
    <x v="19"/>
    <s v="Event"/>
    <s v="Haz_06 Speed differential or Speed change"/>
  </r>
  <r>
    <x v="3"/>
    <s v="Fall"/>
    <x v="5"/>
    <s v="C003"/>
    <s v="NULL"/>
    <s v="Other Incident"/>
    <s v="C003 Other Incident"/>
    <s v="C003 Other Incident"/>
    <s v=""/>
    <s v="H022"/>
    <s v="Vehicle in/on roadway decelerates suddenly"/>
    <x v="19"/>
    <s v="Event"/>
    <s v="Haz_06 Speed differential or Speed change"/>
  </r>
  <r>
    <x v="3"/>
    <s v="Fall"/>
    <x v="5"/>
    <s v="C009"/>
    <s v="NULL"/>
    <s v="Technical failure"/>
    <s v="C009 Technical failure"/>
    <s v="C009 Technical failure"/>
    <s v=""/>
    <s v="H022"/>
    <s v="Vehicle in/on roadway decelerates suddenly"/>
    <x v="19"/>
    <s v="Event"/>
    <s v="Haz_06 Speed differential or Speed change"/>
  </r>
  <r>
    <x v="0"/>
    <m/>
    <x v="5"/>
    <s v="C010"/>
    <s v="C109"/>
    <s v="Driving too fast (sub-cause)"/>
    <s v="C010 Driving too fast (sub-cause)"/>
    <s v="C109 Derailment"/>
    <s v="C010 Driving too fast (sub-cause)"/>
    <s v="H022"/>
    <s v="Vehicle in/on roadway decelerates suddenly"/>
    <x v="19"/>
    <s v="Event"/>
    <s v="Haz_06 Speed differential or Speed change"/>
  </r>
  <r>
    <x v="1"/>
    <m/>
    <x v="5"/>
    <s v="C010"/>
    <s v="C109"/>
    <s v="Driving too fast (sub-cause)"/>
    <s v="C010 Driving too fast (sub-cause)"/>
    <s v="C109 Derailment"/>
    <s v="C010 Driving too fast (sub-cause)"/>
    <s v="H022"/>
    <s v="Vehicle in/on roadway decelerates suddenly"/>
    <x v="19"/>
    <s v="Event"/>
    <s v="Haz_06 Speed differential or Speed change"/>
  </r>
  <r>
    <x v="3"/>
    <s v="Fall"/>
    <x v="5"/>
    <s v="C010"/>
    <s v="C109"/>
    <s v="Driving too fast (sub-cause)"/>
    <s v="C010 Driving too fast (sub-cause)"/>
    <s v="C109 Derailment"/>
    <s v="C010 Driving too fast (sub-cause)"/>
    <s v="H022"/>
    <s v="Vehicle in/on roadway decelerates suddenly"/>
    <x v="19"/>
    <s v="Event"/>
    <s v="Haz_06 Speed differential or Speed change"/>
  </r>
  <r>
    <x v="0"/>
    <m/>
    <x v="5"/>
    <s v="C012"/>
    <s v="NULL"/>
    <s v="Hurried drivers"/>
    <s v="C012 Hurried drivers"/>
    <s v="C012 Hurried drivers"/>
    <s v=""/>
    <s v="H015"/>
    <s v="Individual vehicle is driven too fast"/>
    <x v="20"/>
    <s v="State"/>
    <s v="Haz_06 Speed differential or Speed change"/>
  </r>
  <r>
    <x v="0"/>
    <m/>
    <x v="5"/>
    <s v="C012"/>
    <s v="NULL"/>
    <s v="Hurried drivers"/>
    <s v="C012 Hurried drivers"/>
    <s v="C012 Hurried drivers"/>
    <s v=""/>
    <s v="H019"/>
    <s v="Tailgating"/>
    <x v="18"/>
    <s v="State"/>
    <s v="Haz_06 Speed differential or Speed change"/>
  </r>
  <r>
    <x v="1"/>
    <m/>
    <x v="5"/>
    <s v="C012"/>
    <s v="NULL"/>
    <s v="Hurried drivers"/>
    <s v="C012 Hurried drivers"/>
    <s v="C012 Hurried drivers"/>
    <s v=""/>
    <s v="H015"/>
    <s v="Individual vehicle is driven too fast"/>
    <x v="20"/>
    <s v="State"/>
    <s v="Haz_06 Speed differential or Speed change"/>
  </r>
  <r>
    <x v="0"/>
    <m/>
    <x v="5"/>
    <s v="C013"/>
    <s v="NULL"/>
    <s v="Influence of drugs and alcohol"/>
    <s v="C013 Influence of drugs and alcohol"/>
    <s v="C013 Influence of drugs and alcohol"/>
    <s v=""/>
    <s v="H015"/>
    <s v="Individual vehicle is driven too fast"/>
    <x v="20"/>
    <s v="State"/>
    <s v="Haz_06 Speed differential or Speed change"/>
  </r>
  <r>
    <x v="0"/>
    <m/>
    <x v="5"/>
    <s v="C013"/>
    <s v="NULL"/>
    <s v="Influence of drugs and alcohol"/>
    <s v="C013 Influence of drugs and alcohol"/>
    <s v="C013 Influence of drugs and alcohol"/>
    <s v=""/>
    <s v="H019"/>
    <s v="Tailgating"/>
    <x v="18"/>
    <s v="State"/>
    <s v="Haz_06 Speed differential or Speed change"/>
  </r>
  <r>
    <x v="1"/>
    <m/>
    <x v="5"/>
    <s v="C013"/>
    <s v="NULL"/>
    <s v="Influence of drugs and alcohol"/>
    <s v="C013 Influence of drugs and alcohol"/>
    <s v="C013 Influence of drugs and alcohol"/>
    <s v=""/>
    <s v="H015"/>
    <s v="Individual vehicle is driven too fast"/>
    <x v="20"/>
    <s v="State"/>
    <s v="Haz_06 Speed differential or Speed change"/>
  </r>
  <r>
    <x v="0"/>
    <m/>
    <x v="5"/>
    <s v="C022"/>
    <s v="NULL"/>
    <s v="Disregard for road signs e.g. due to lack of credibility"/>
    <s v="C022 Disregard for road signs e.g. due to lack of credibility"/>
    <s v="C022 Disregard for road signs e.g. due to lack of credibility"/>
    <s v=""/>
    <s v="H015"/>
    <s v="Individual vehicle is driven too fast"/>
    <x v="20"/>
    <s v="State"/>
    <s v="Haz_06 Speed differential or Speed change"/>
  </r>
  <r>
    <x v="1"/>
    <m/>
    <x v="5"/>
    <s v="C022"/>
    <s v="NULL"/>
    <s v="Disregard for road signs e.g. due to lack of credibility"/>
    <s v="C022 Disregard for road signs e.g. due to lack of credibility"/>
    <s v="C022 Disregard for road signs e.g. due to lack of credibility"/>
    <s v=""/>
    <s v="H015"/>
    <s v="Individual vehicle is driven too fast"/>
    <x v="20"/>
    <s v="State"/>
    <s v="Haz_06 Speed differential or Speed change"/>
  </r>
  <r>
    <x v="0"/>
    <m/>
    <x v="5"/>
    <s v="C023"/>
    <s v="NULL"/>
    <s v="Driver distracted (other causes)"/>
    <s v="C023 Driver distracted (other causes)"/>
    <s v="C023 Driver distracted (other causes)"/>
    <s v=""/>
    <s v="H015"/>
    <s v="Individual vehicle is driven too fast"/>
    <x v="20"/>
    <s v="State"/>
    <s v="Haz_06 Speed differential or Speed change"/>
  </r>
  <r>
    <x v="0"/>
    <m/>
    <x v="5"/>
    <s v="C023"/>
    <s v="NULL"/>
    <s v="Driver distracted (other causes)"/>
    <s v="C023 Driver distracted (other causes)"/>
    <s v="C023 Driver distracted (other causes)"/>
    <s v=""/>
    <s v="H019"/>
    <s v="Tailgating"/>
    <x v="18"/>
    <s v="State"/>
    <s v="Haz_06 Speed differential or Speed change"/>
  </r>
  <r>
    <x v="1"/>
    <m/>
    <x v="5"/>
    <s v="C023"/>
    <s v="NULL"/>
    <s v="Driver distracted (other causes)"/>
    <s v="C023 Driver distracted (other causes)"/>
    <s v="C023 Driver distracted (other causes)"/>
    <s v=""/>
    <s v="H015"/>
    <s v="Individual vehicle is driven too fast"/>
    <x v="20"/>
    <s v="State"/>
    <s v="Haz_06 Speed differential or Speed change"/>
  </r>
  <r>
    <x v="0"/>
    <m/>
    <x v="5"/>
    <s v="C037"/>
    <s v="NULL"/>
    <s v="Debris or obstruction on roadway"/>
    <s v="C037 Debris or obstruction on roadway"/>
    <s v="C037 Debris or obstruction on roadway"/>
    <s v=""/>
    <s v="H022"/>
    <s v="Vehicle in/on roadway decelerates suddenly"/>
    <x v="19"/>
    <s v="Event"/>
    <s v="Haz_06 Speed differential or Speed change"/>
  </r>
  <r>
    <x v="0"/>
    <m/>
    <x v="5"/>
    <s v="C037"/>
    <s v="NULL"/>
    <s v="Debris or obstruction on roadway"/>
    <s v="C037 Debris or obstruction on roadway"/>
    <s v="C037 Debris or obstruction on roadway"/>
    <s v=""/>
    <s v="H022"/>
    <s v="Vehicle in/on roadway decelerates suddenly"/>
    <x v="19"/>
    <s v="Event"/>
    <s v="Haz_06 Speed differential or Speed change"/>
  </r>
  <r>
    <x v="1"/>
    <m/>
    <x v="5"/>
    <s v="C037"/>
    <s v="NULL"/>
    <s v="Debris or obstruction on roadway"/>
    <s v="C037 Debris or obstruction on roadway"/>
    <s v="C037 Debris or obstruction on roadway"/>
    <s v=""/>
    <s v="H022"/>
    <s v="Vehicle in/on roadway decelerates suddenly"/>
    <x v="19"/>
    <s v="Event"/>
    <s v="Haz_06 Speed differential or Speed change"/>
  </r>
  <r>
    <x v="1"/>
    <m/>
    <x v="5"/>
    <s v="C037"/>
    <s v="NULL"/>
    <s v="Debris or obstruction on roadway"/>
    <s v="C037 Debris or obstruction on roadway"/>
    <s v="C037 Debris or obstruction on roadway"/>
    <s v=""/>
    <s v="H022"/>
    <s v="Vehicle in/on roadway decelerates suddenly"/>
    <x v="19"/>
    <s v="Event"/>
    <s v="Haz_06 Speed differential or Speed change"/>
  </r>
  <r>
    <x v="3"/>
    <s v="Fall"/>
    <x v="5"/>
    <s v="C037"/>
    <s v="NULL"/>
    <s v="Debris or obstruction on roadway"/>
    <s v="C037 Debris or obstruction on roadway"/>
    <s v="C037 Debris or obstruction on roadway"/>
    <s v=""/>
    <s v="H022"/>
    <s v="Vehicle in/on roadway decelerates suddenly"/>
    <x v="19"/>
    <s v="Event"/>
    <s v="Haz_06 Speed differential or Speed change"/>
  </r>
  <r>
    <x v="0"/>
    <m/>
    <x v="5"/>
    <s v="C037"/>
    <s v="C109"/>
    <s v="Debris or obstruction on roadway (sub-cause)"/>
    <s v="C037 Debris or obstruction on roadway (sub-cause)"/>
    <s v="C109 Derailment"/>
    <s v="C037 Debris or obstruction on roadway (sub-cause)"/>
    <s v="H022"/>
    <s v="Vehicle in/on roadway decelerates suddenly"/>
    <x v="19"/>
    <s v="Event"/>
    <s v="Haz_06 Speed differential or Speed change"/>
  </r>
  <r>
    <x v="1"/>
    <m/>
    <x v="5"/>
    <s v="C037"/>
    <s v="C109"/>
    <s v="Debris or obstruction on roadway (sub-cause)"/>
    <s v="C037 Debris or obstruction on roadway (sub-cause)"/>
    <s v="C109 Derailment"/>
    <s v="C037 Debris or obstruction on roadway (sub-cause)"/>
    <s v="H022"/>
    <s v="Vehicle in/on roadway decelerates suddenly"/>
    <x v="19"/>
    <s v="Event"/>
    <s v="Haz_06 Speed differential or Speed change"/>
  </r>
  <r>
    <x v="3"/>
    <s v="Fall"/>
    <x v="5"/>
    <s v="C037"/>
    <s v="C109"/>
    <s v="Debris or obstruction on roadway (sub-cause)"/>
    <s v="C037 Debris or obstruction on roadway (sub-cause)"/>
    <s v="C109 Derailment"/>
    <s v="C037 Debris or obstruction on roadway (sub-cause)"/>
    <s v="H022"/>
    <s v="Vehicle in/on roadway decelerates suddenly"/>
    <x v="19"/>
    <s v="Event"/>
    <s v="Haz_06 Speed differential or Speed change"/>
  </r>
  <r>
    <x v="0"/>
    <m/>
    <x v="5"/>
    <s v="C038"/>
    <s v="NULL"/>
    <s v="Encounters abnormal/Oversize load"/>
    <s v="C038 Encounters abnormal/Oversize load"/>
    <s v="C038 Encounters abnormal/Oversize load"/>
    <s v=""/>
    <s v="H022"/>
    <s v="Vehicle in/on roadway decelerates suddenly"/>
    <x v="19"/>
    <s v="Event"/>
    <s v="Haz_06 Speed differential or Speed change"/>
  </r>
  <r>
    <x v="1"/>
    <m/>
    <x v="5"/>
    <s v="C038"/>
    <s v="NULL"/>
    <s v="Encounters abnormal/Oversize load"/>
    <s v="C038 Encounters abnormal/Oversize load"/>
    <s v="C038 Encounters abnormal/Oversize load"/>
    <s v=""/>
    <s v="H022"/>
    <s v="Vehicle in/on roadway decelerates suddenly"/>
    <x v="19"/>
    <s v="Event"/>
    <s v="Haz_06 Speed differential or Speed change"/>
  </r>
  <r>
    <x v="3"/>
    <s v="Fall"/>
    <x v="5"/>
    <s v="C038"/>
    <s v="NULL"/>
    <s v="Encounters abnormal/Oversize load"/>
    <s v="C038 Encounters abnormal/Oversize load"/>
    <s v="C038 Encounters abnormal/Oversize load"/>
    <s v=""/>
    <s v="H022"/>
    <s v="Vehicle in/on roadway decelerates suddenly"/>
    <x v="19"/>
    <s v="Event"/>
    <s v="Haz_06 Speed differential or Speed change"/>
  </r>
  <r>
    <x v="3"/>
    <s v="Fall"/>
    <x v="5"/>
    <s v="C039"/>
    <s v="NULL"/>
    <s v="Encounters Emergency Service Vehicle on Call"/>
    <s v="C039 Encounters Emergency Service Vehicle on Call"/>
    <s v="C039 Encounters Emergency Service Vehicle on Call"/>
    <s v=""/>
    <s v="H022"/>
    <s v="Vehicle in/on roadway decelerates suddenly"/>
    <x v="19"/>
    <s v="Event"/>
    <s v="Haz_06 Speed differential or Speed change"/>
  </r>
  <r>
    <x v="0"/>
    <m/>
    <x v="5"/>
    <s v="C040"/>
    <s v="NULL"/>
    <s v="Pedestrian crossing roadway"/>
    <s v="C040 Pedestrian crossing roadway"/>
    <s v="C040 Pedestrian crossing roadway"/>
    <s v=""/>
    <s v="H022"/>
    <s v="Vehicle in/on roadway decelerates suddenly"/>
    <x v="19"/>
    <s v="Event"/>
    <s v="Haz_06 Speed differential or Speed change"/>
  </r>
  <r>
    <x v="1"/>
    <m/>
    <x v="5"/>
    <s v="C040"/>
    <s v="NULL"/>
    <s v="Pedestrian crossing roadway"/>
    <s v="C040 Pedestrian crossing roadway"/>
    <s v="C040 Pedestrian crossing roadway"/>
    <s v=""/>
    <s v="H022"/>
    <s v="Vehicle in/on roadway decelerates suddenly"/>
    <x v="19"/>
    <s v="Event"/>
    <s v="Haz_06 Speed differential or Speed change"/>
  </r>
  <r>
    <x v="3"/>
    <s v="Fall"/>
    <x v="5"/>
    <s v="C040"/>
    <s v="NULL"/>
    <s v="Pedestrian crossing roadway"/>
    <s v="C040 Pedestrian crossing roadway"/>
    <s v="C040 Pedestrian crossing roadway"/>
    <s v=""/>
    <s v="H022"/>
    <s v="Vehicle in/on roadway decelerates suddenly"/>
    <x v="19"/>
    <s v="Event"/>
    <s v="Haz_06 Speed differential or Speed change"/>
  </r>
  <r>
    <x v="0"/>
    <m/>
    <x v="5"/>
    <s v="C041"/>
    <s v="C040"/>
    <s v="Pedestrian crosses both carriageways to reach emergency phone (sub-cause)"/>
    <s v="C041 Pedestrian crosses both carriageways to reach emergency phone (sub-cause)"/>
    <s v="C040 Pedestrian crossing roadway"/>
    <s v="C041 Pedestrian crosses both carriageways to reach emergency phone (sub-cause)"/>
    <s v="H022"/>
    <s v="Vehicle in/on roadway decelerates suddenly"/>
    <x v="19"/>
    <s v="Event"/>
    <s v="Haz_06 Speed differential or Speed change"/>
  </r>
  <r>
    <x v="1"/>
    <m/>
    <x v="5"/>
    <s v="C041"/>
    <s v="C040"/>
    <s v="Pedestrian crosses both carriageways to reach emergency phone (sub-cause)"/>
    <s v="C041 Pedestrian crosses both carriageways to reach emergency phone (sub-cause)"/>
    <s v="C040 Pedestrian crossing roadway"/>
    <s v="C041 Pedestrian crosses both carriageways to reach emergency phone (sub-cause)"/>
    <s v="H022"/>
    <s v="Vehicle in/on roadway decelerates suddenly"/>
    <x v="19"/>
    <s v="Event"/>
    <s v="Haz_06 Speed differential or Speed change"/>
  </r>
  <r>
    <x v="3"/>
    <s v="Fall"/>
    <x v="5"/>
    <s v="C041"/>
    <s v="C040"/>
    <s v="Pedestrian crosses both carriageways to reach emergency phone (sub-cause)"/>
    <s v="C041 Pedestrian crosses both carriageways to reach emergency phone (sub-cause)"/>
    <s v="C040 Pedestrian crossing roadway"/>
    <s v="C041 Pedestrian crosses both carriageways to reach emergency phone (sub-cause)"/>
    <s v="H022"/>
    <s v="Vehicle in/on roadway decelerates suddenly"/>
    <x v="19"/>
    <s v="Event"/>
    <s v="Haz_06 Speed differential or Speed change"/>
  </r>
  <r>
    <x v="0"/>
    <m/>
    <x v="5"/>
    <s v="C042"/>
    <s v="C040"/>
    <s v="Pedestrian crossing lanes from broken down vehicle (sub-cause)"/>
    <s v="C042 Pedestrian crossing lanes from broken down vehicle (sub-cause)"/>
    <s v="C040 Pedestrian crossing roadway"/>
    <s v="C042 Pedestrian crossing lanes from broken down vehicle (sub-cause)"/>
    <s v="H022"/>
    <s v="Vehicle in/on roadway decelerates suddenly"/>
    <x v="19"/>
    <s v="Event"/>
    <s v="Haz_06 Speed differential or Speed change"/>
  </r>
  <r>
    <x v="1"/>
    <m/>
    <x v="5"/>
    <s v="C042"/>
    <s v="C040"/>
    <s v="Pedestrian crossing lanes from broken down vehicle (sub-cause)"/>
    <s v="C042 Pedestrian crossing lanes from broken down vehicle (sub-cause)"/>
    <s v="C040 Pedestrian crossing roadway"/>
    <s v="C042 Pedestrian crossing lanes from broken down vehicle (sub-cause)"/>
    <s v="H022"/>
    <s v="Vehicle in/on roadway decelerates suddenly"/>
    <x v="19"/>
    <s v="Event"/>
    <s v="Haz_06 Speed differential or Speed change"/>
  </r>
  <r>
    <x v="3"/>
    <s v="Fall"/>
    <x v="5"/>
    <s v="C042"/>
    <s v="C040"/>
    <s v="Pedestrian crossing lanes from broken down vehicle (sub-cause)"/>
    <s v="C042 Pedestrian crossing lanes from broken down vehicle (sub-cause)"/>
    <s v="C040 Pedestrian crossing roadway"/>
    <s v="C042 Pedestrian crossing lanes from broken down vehicle (sub-cause)"/>
    <s v="H022"/>
    <s v="Vehicle in/on roadway decelerates suddenly"/>
    <x v="19"/>
    <s v="Event"/>
    <s v="Haz_06 Speed differential or Speed change"/>
  </r>
  <r>
    <x v="0"/>
    <m/>
    <x v="5"/>
    <s v="C043"/>
    <s v="C040"/>
    <s v="Shortcut (sub-cause)"/>
    <s v="C043 Shortcut (sub-cause)"/>
    <s v="C040 Pedestrian crossing roadway"/>
    <s v="C043 Shortcut (sub-cause)"/>
    <s v="H022"/>
    <s v="Vehicle in/on roadway decelerates suddenly"/>
    <x v="19"/>
    <s v="Event"/>
    <s v="Haz_06 Speed differential or Speed change"/>
  </r>
  <r>
    <x v="1"/>
    <m/>
    <x v="5"/>
    <s v="C043"/>
    <s v="C040"/>
    <s v="Shortcut (sub-cause)"/>
    <s v="C043 Shortcut (sub-cause)"/>
    <s v="C040 Pedestrian crossing roadway"/>
    <s v="C043 Shortcut (sub-cause)"/>
    <s v="H022"/>
    <s v="Vehicle in/on roadway decelerates suddenly"/>
    <x v="19"/>
    <s v="Event"/>
    <s v="Haz_06 Speed differential or Speed change"/>
  </r>
  <r>
    <x v="3"/>
    <s v="Fall"/>
    <x v="5"/>
    <s v="C043"/>
    <s v="C040"/>
    <s v="Shortcut (sub-cause)"/>
    <s v="C043 Shortcut (sub-cause)"/>
    <s v="C040 Pedestrian crossing roadway"/>
    <s v="C043 Shortcut (sub-cause)"/>
    <s v="H022"/>
    <s v="Vehicle in/on roadway decelerates suddenly"/>
    <x v="19"/>
    <s v="Event"/>
    <s v="Haz_06 Speed differential or Speed change"/>
  </r>
  <r>
    <x v="0"/>
    <m/>
    <x v="5"/>
    <s v="C044"/>
    <s v="C040"/>
    <s v="To catch public transport (sub-cause)"/>
    <s v="C044 To catch public transport (sub-cause)"/>
    <s v="C040 Pedestrian crossing roadway"/>
    <s v="C044 To catch public transport (sub-cause)"/>
    <s v="H022"/>
    <s v="Vehicle in/on roadway decelerates suddenly"/>
    <x v="19"/>
    <s v="Event"/>
    <s v="Haz_06 Speed differential or Speed change"/>
  </r>
  <r>
    <x v="1"/>
    <m/>
    <x v="5"/>
    <s v="C044"/>
    <s v="C040"/>
    <s v="To catch public transport (sub-cause)"/>
    <s v="C044 To catch public transport (sub-cause)"/>
    <s v="C040 Pedestrian crossing roadway"/>
    <s v="C044 To catch public transport (sub-cause)"/>
    <s v="H022"/>
    <s v="Vehicle in/on roadway decelerates suddenly"/>
    <x v="19"/>
    <s v="Event"/>
    <s v="Haz_06 Speed differential or Speed change"/>
  </r>
  <r>
    <x v="3"/>
    <s v="Fall"/>
    <x v="5"/>
    <s v="C044"/>
    <s v="C040"/>
    <s v="To catch public transport (sub-cause)"/>
    <s v="C044 To catch public transport (sub-cause)"/>
    <s v="C040 Pedestrian crossing roadway"/>
    <s v="C044 To catch public transport (sub-cause)"/>
    <s v="H022"/>
    <s v="Vehicle in/on roadway decelerates suddenly"/>
    <x v="19"/>
    <s v="Event"/>
    <s v="Haz_06 Speed differential or Speed change"/>
  </r>
  <r>
    <x v="0"/>
    <m/>
    <x v="5"/>
    <s v="C045"/>
    <s v="C040"/>
    <s v="Other non time-critical destination (sub-cause)"/>
    <s v="C045 Other non time-critical destination (sub-cause)"/>
    <s v="C040 Pedestrian crossing roadway"/>
    <s v="C045 Other non time-critical destination (sub-cause)"/>
    <s v="H022"/>
    <s v="Vehicle in/on roadway decelerates suddenly"/>
    <x v="19"/>
    <s v="Event"/>
    <s v="Haz_06 Speed differential or Speed change"/>
  </r>
  <r>
    <x v="1"/>
    <m/>
    <x v="5"/>
    <s v="C045"/>
    <s v="C040"/>
    <s v="Other non time-critical destination (sub-cause)"/>
    <s v="C045 Other non time-critical destination (sub-cause)"/>
    <s v="C040 Pedestrian crossing roadway"/>
    <s v="C045 Other non time-critical destination (sub-cause)"/>
    <s v="H022"/>
    <s v="Vehicle in/on roadway decelerates suddenly"/>
    <x v="19"/>
    <s v="Event"/>
    <s v="Haz_06 Speed differential or Speed change"/>
  </r>
  <r>
    <x v="3"/>
    <s v="Fall"/>
    <x v="5"/>
    <s v="C045"/>
    <s v="C040"/>
    <s v="Other non time-critical destination (sub-cause)"/>
    <s v="C045 Other non time-critical destination (sub-cause)"/>
    <s v="C040 Pedestrian crossing roadway"/>
    <s v="C045 Other non time-critical destination (sub-cause)"/>
    <s v="H022"/>
    <s v="Vehicle in/on roadway decelerates suddenly"/>
    <x v="19"/>
    <s v="Event"/>
    <s v="Haz_06 Speed differential or Speed change"/>
  </r>
  <r>
    <x v="0"/>
    <m/>
    <x v="5"/>
    <s v="C046"/>
    <s v="C040"/>
    <s v="Time Critical Destination other than Public Transport (sub-cause)"/>
    <s v="C046 Time Critical Destination other than Public Transport (sub-cause)"/>
    <s v="C040 Pedestrian crossing roadway"/>
    <s v="C046 Time Critical Destination other than Public Transport (sub-cause)"/>
    <s v="H022"/>
    <s v="Vehicle in/on roadway decelerates suddenly"/>
    <x v="19"/>
    <s v="Event"/>
    <s v="Haz_06 Speed differential or Speed change"/>
  </r>
  <r>
    <x v="1"/>
    <m/>
    <x v="5"/>
    <s v="C046"/>
    <s v="C040"/>
    <s v="Time Critical Destination other than Public Transport (sub-cause)"/>
    <s v="C046 Time Critical Destination other than Public Transport (sub-cause)"/>
    <s v="C040 Pedestrian crossing roadway"/>
    <s v="C046 Time Critical Destination other than Public Transport (sub-cause)"/>
    <s v="H022"/>
    <s v="Vehicle in/on roadway decelerates suddenly"/>
    <x v="19"/>
    <s v="Event"/>
    <s v="Haz_06 Speed differential or Speed change"/>
  </r>
  <r>
    <x v="3"/>
    <s v="Fall"/>
    <x v="5"/>
    <s v="C046"/>
    <s v="C040"/>
    <s v="Time Critical Destination other than Public Transport (sub-cause)"/>
    <s v="C046 Time Critical Destination other than Public Transport (sub-cause)"/>
    <s v="C040 Pedestrian crossing roadway"/>
    <s v="C046 Time Critical Destination other than Public Transport (sub-cause)"/>
    <s v="H022"/>
    <s v="Vehicle in/on roadway decelerates suddenly"/>
    <x v="19"/>
    <s v="Event"/>
    <s v="Haz_06 Speed differential or Speed change"/>
  </r>
  <r>
    <x v="0"/>
    <m/>
    <x v="5"/>
    <s v="C047"/>
    <s v="NULL"/>
    <s v="Pedestrian in/on roadway (not crossing)"/>
    <s v="C047 Pedestrian in/on roadway (not crossing)"/>
    <s v="C047 Pedestrian in/on roadway (not crossing)"/>
    <s v=""/>
    <s v="H022"/>
    <s v="Vehicle in/on roadway decelerates suddenly"/>
    <x v="19"/>
    <s v="Event"/>
    <s v="Haz_06 Speed differential or Speed change"/>
  </r>
  <r>
    <x v="1"/>
    <m/>
    <x v="5"/>
    <s v="C047"/>
    <s v="NULL"/>
    <s v="Pedestrian in/on roadway (not crossing)"/>
    <s v="C047 Pedestrian in/on roadway (not crossing)"/>
    <s v="C047 Pedestrian in/on roadway (not crossing)"/>
    <s v=""/>
    <s v="H022"/>
    <s v="Vehicle in/on roadway decelerates suddenly"/>
    <x v="19"/>
    <s v="Event"/>
    <s v="Haz_06 Speed differential or Speed change"/>
  </r>
  <r>
    <x v="3"/>
    <s v="Fall"/>
    <x v="5"/>
    <s v="C047"/>
    <s v="NULL"/>
    <s v="Pedestrian in/on roadway (not crossing)"/>
    <s v="C047 Pedestrian in/on roadway (not crossing)"/>
    <s v="C047 Pedestrian in/on roadway (not crossing)"/>
    <s v=""/>
    <s v="H022"/>
    <s v="Vehicle in/on roadway decelerates suddenly"/>
    <x v="19"/>
    <s v="Event"/>
    <s v="Haz_06 Speed differential or Speed change"/>
  </r>
  <r>
    <x v="0"/>
    <m/>
    <x v="5"/>
    <s v="C048"/>
    <s v="C047"/>
    <s v="Drivers and passengers around the scene of a minor incident  (sub-cause)"/>
    <s v="C048 Drivers and passengers around the scene of a minor incident  (sub-cause)"/>
    <s v="C047 Pedestrian in/on roadway (not crossing)"/>
    <s v="C048 Drivers and passengers around the scene of a minor incident  (sub-cause)"/>
    <s v="H022"/>
    <s v="Vehicle in/on roadway decelerates suddenly"/>
    <x v="19"/>
    <s v="Event"/>
    <s v="Haz_06 Speed differential or Speed change"/>
  </r>
  <r>
    <x v="1"/>
    <m/>
    <x v="5"/>
    <s v="C048"/>
    <s v="C047"/>
    <s v="Drivers and passengers around the scene of a minor incident  (sub-cause)"/>
    <s v="C048 Drivers and passengers around the scene of a minor incident  (sub-cause)"/>
    <s v="C047 Pedestrian in/on roadway (not crossing)"/>
    <s v="C048 Drivers and passengers around the scene of a minor incident  (sub-cause)"/>
    <s v="H022"/>
    <s v="Vehicle in/on roadway decelerates suddenly"/>
    <x v="19"/>
    <s v="Event"/>
    <s v="Haz_06 Speed differential or Speed change"/>
  </r>
  <r>
    <x v="3"/>
    <s v="Fall"/>
    <x v="5"/>
    <s v="C048"/>
    <s v="C047"/>
    <s v="Drivers and passengers around the scene of a minor incident  (sub-cause)"/>
    <s v="C048 Drivers and passengers around the scene of a minor incident  (sub-cause)"/>
    <s v="C047 Pedestrian in/on roadway (not crossing)"/>
    <s v="C048 Drivers and passengers around the scene of a minor incident  (sub-cause)"/>
    <s v="H022"/>
    <s v="Vehicle in/on roadway decelerates suddenly"/>
    <x v="19"/>
    <s v="Event"/>
    <s v="Haz_06 Speed differential or Speed change"/>
  </r>
  <r>
    <x v="0"/>
    <m/>
    <x v="5"/>
    <s v="C049"/>
    <s v="C047"/>
    <s v="Person trying to repair/inspect vehicle in running lane/attempting to pull over into central reserve  (sub-cause)"/>
    <s v="C049 Person trying to repair/inspect vehicle in running lane/attempting to pull over into central reserve  (sub-cause)"/>
    <s v="C047 Pedestrian in/on roadway (not crossing)"/>
    <s v="C049 Person trying to repair/inspect vehicle in running lane/attempting to pull over into central reserve  (sub-cause)"/>
    <s v="H022"/>
    <s v="Vehicle in/on roadway decelerates suddenly"/>
    <x v="19"/>
    <s v="Event"/>
    <s v="Haz_06 Speed differential or Speed change"/>
  </r>
  <r>
    <x v="1"/>
    <m/>
    <x v="5"/>
    <s v="C049"/>
    <s v="C047"/>
    <s v="Person trying to repair/inspect vehicle in running lane/attempting to pull over into central reserve  (sub-cause)"/>
    <s v="C049 Person trying to repair/inspect vehicle in running lane/attempting to pull over into central reserve  (sub-cause)"/>
    <s v="C047 Pedestrian in/on roadway (not crossing)"/>
    <s v="C049 Person trying to repair/inspect vehicle in running lane/attempting to pull over into central reserve  (sub-cause)"/>
    <s v="H022"/>
    <s v="Vehicle in/on roadway decelerates suddenly"/>
    <x v="19"/>
    <s v="Event"/>
    <s v="Haz_06 Speed differential or Speed change"/>
  </r>
  <r>
    <x v="3"/>
    <s v="Fall"/>
    <x v="5"/>
    <s v="C049"/>
    <s v="C047"/>
    <s v="Person trying to repair/inspect vehicle in running lane/attempting to pull over into central reserve  (sub-cause)"/>
    <s v="C049 Person trying to repair/inspect vehicle in running lane/attempting to pull over into central reserve  (sub-cause)"/>
    <s v="C047 Pedestrian in/on roadway (not crossing)"/>
    <s v="C049 Person trying to repair/inspect vehicle in running lane/attempting to pull over into central reserve  (sub-cause)"/>
    <s v="H022"/>
    <s v="Vehicle in/on roadway decelerates suddenly"/>
    <x v="19"/>
    <s v="Event"/>
    <s v="Haz_06 Speed differential or Speed change"/>
  </r>
  <r>
    <x v="0"/>
    <m/>
    <x v="5"/>
    <s v="C051"/>
    <s v="C047"/>
    <s v="Pedestrian / Cyclist assumes has priority over vehicles (will not move)  (sub-cause)"/>
    <s v="C051 Pedestrian / Cyclist assumes has priority over vehicles (will not move)  (sub-cause)"/>
    <s v="C047 Pedestrian in/on roadway (not crossing)"/>
    <s v="C051 Pedestrian / Cyclist assumes has priority over vehicles (will not move)  (sub-cause)"/>
    <s v="H022"/>
    <s v="Vehicle in/on roadway decelerates suddenly"/>
    <x v="19"/>
    <s v="Event"/>
    <s v="Haz_06 Speed differential or Speed change"/>
  </r>
  <r>
    <x v="1"/>
    <m/>
    <x v="5"/>
    <s v="C051"/>
    <s v="C047"/>
    <s v="Pedestrian / Cyclist assumes has priority over vehicles (will not move)  (sub-cause)"/>
    <s v="C051 Pedestrian / Cyclist assumes has priority over vehicles (will not move)  (sub-cause)"/>
    <s v="C047 Pedestrian in/on roadway (not crossing)"/>
    <s v="C051 Pedestrian / Cyclist assumes has priority over vehicles (will not move)  (sub-cause)"/>
    <s v="H022"/>
    <s v="Vehicle in/on roadway decelerates suddenly"/>
    <x v="19"/>
    <s v="Event"/>
    <s v="Haz_06 Speed differential or Speed change"/>
  </r>
  <r>
    <x v="3"/>
    <s v="Fall"/>
    <x v="5"/>
    <s v="C051"/>
    <s v="C047"/>
    <s v="Pedestrian / Cyclist assumes has priority over vehicles (will not move)  (sub-cause)"/>
    <s v="C051 Pedestrian / Cyclist assumes has priority over vehicles (will not move)  (sub-cause)"/>
    <s v="C047 Pedestrian in/on roadway (not crossing)"/>
    <s v="C051 Pedestrian / Cyclist assumes has priority over vehicles (will not move)  (sub-cause)"/>
    <s v="H022"/>
    <s v="Vehicle in/on roadway decelerates suddenly"/>
    <x v="19"/>
    <s v="Event"/>
    <s v="Haz_06 Speed differential or Speed change"/>
  </r>
  <r>
    <x v="0"/>
    <m/>
    <x v="5"/>
    <s v="C052"/>
    <s v="C047"/>
    <s v="Lack of awareness by Pedestrain / Cyclist of vehicular network  (sub-cause)"/>
    <s v="C052 Lack of awareness by Pedestrain / Cyclist of vehicular network  (sub-cause)"/>
    <s v="C047 Pedestrian in/on roadway (not crossing)"/>
    <s v="C052 Lack of awareness by Pedestrain / Cyclist of vehicular network  (sub-cause)"/>
    <s v="H022"/>
    <s v="Vehicle in/on roadway decelerates suddenly"/>
    <x v="19"/>
    <s v="Event"/>
    <s v="Haz_06 Speed differential or Speed change"/>
  </r>
  <r>
    <x v="1"/>
    <m/>
    <x v="5"/>
    <s v="C052"/>
    <s v="C047"/>
    <s v="Lack of awareness by Pedestrain / Cyclist of vehicular network  (sub-cause)"/>
    <s v="C052 Lack of awareness by Pedestrain / Cyclist of vehicular network  (sub-cause)"/>
    <s v="C047 Pedestrian in/on roadway (not crossing)"/>
    <s v="C052 Lack of awareness by Pedestrain / Cyclist of vehicular network  (sub-cause)"/>
    <s v="H022"/>
    <s v="Vehicle in/on roadway decelerates suddenly"/>
    <x v="19"/>
    <s v="Event"/>
    <s v="Haz_06 Speed differential or Speed change"/>
  </r>
  <r>
    <x v="3"/>
    <s v="Fall"/>
    <x v="5"/>
    <s v="C052"/>
    <s v="C047"/>
    <s v="Lack of awareness by Pedestrain / Cyclist of vehicular network  (sub-cause)"/>
    <s v="C052 Lack of awareness by Pedestrain / Cyclist of vehicular network  (sub-cause)"/>
    <s v="C047 Pedestrian in/on roadway (not crossing)"/>
    <s v="C052 Lack of awareness by Pedestrain / Cyclist of vehicular network  (sub-cause)"/>
    <s v="H022"/>
    <s v="Vehicle in/on roadway decelerates suddenly"/>
    <x v="19"/>
    <s v="Event"/>
    <s v="Haz_06 Speed differential or Speed change"/>
  </r>
  <r>
    <x v="0"/>
    <m/>
    <x v="5"/>
    <s v="C053"/>
    <s v="C047"/>
    <s v="Pedestrian / Cyclist unable to hear/see approaching vehicle  (sub-cause)"/>
    <s v="C053 Pedestrian / Cyclist unable to hear/see approaching vehicle  (sub-cause)"/>
    <s v="C047 Pedestrian in/on roadway (not crossing)"/>
    <s v="C053 Pedestrian / Cyclist unable to hear/see approaching vehicle  (sub-cause)"/>
    <s v="H022"/>
    <s v="Vehicle in/on roadway decelerates suddenly"/>
    <x v="19"/>
    <s v="Event"/>
    <s v="Haz_06 Speed differential or Speed change"/>
  </r>
  <r>
    <x v="1"/>
    <m/>
    <x v="5"/>
    <s v="C053"/>
    <s v="C047"/>
    <s v="Pedestrian / Cyclist unable to hear/see approaching vehicle  (sub-cause)"/>
    <s v="C053 Pedestrian / Cyclist unable to hear/see approaching vehicle  (sub-cause)"/>
    <s v="C047 Pedestrian in/on roadway (not crossing)"/>
    <s v="C053 Pedestrian / Cyclist unable to hear/see approaching vehicle  (sub-cause)"/>
    <s v="H022"/>
    <s v="Vehicle in/on roadway decelerates suddenly"/>
    <x v="19"/>
    <s v="Event"/>
    <s v="Haz_06 Speed differential or Speed change"/>
  </r>
  <r>
    <x v="3"/>
    <s v="Fall"/>
    <x v="5"/>
    <s v="C053"/>
    <s v="C047"/>
    <s v="Pedestrian / Cyclist unable to hear/see approaching vehicle  (sub-cause)"/>
    <s v="C053 Pedestrian / Cyclist unable to hear/see approaching vehicle  (sub-cause)"/>
    <s v="C047 Pedestrian in/on roadway (not crossing)"/>
    <s v="C053 Pedestrian / Cyclist unable to hear/see approaching vehicle  (sub-cause)"/>
    <s v="H022"/>
    <s v="Vehicle in/on roadway decelerates suddenly"/>
    <x v="19"/>
    <s v="Event"/>
    <s v="Haz_06 Speed differential or Speed change"/>
  </r>
  <r>
    <x v="0"/>
    <m/>
    <x v="5"/>
    <s v="C054"/>
    <s v="C047"/>
    <s v="Pedestrian/cyclist unable to move (e.g. shoe/wheel trapped in tracks)  (sub-cause)"/>
    <s v="C054 Pedestrian/cyclist unable to move (e.g. shoe/wheel trapped in tracks)  (sub-cause)"/>
    <s v="C047 Pedestrian in/on roadway (not crossing)"/>
    <s v="C054 Pedestrian/cyclist unable to move (e.g. shoe/wheel trapped in tracks)  (sub-cause)"/>
    <s v="H022"/>
    <s v="Vehicle in/on roadway decelerates suddenly"/>
    <x v="19"/>
    <s v="Event"/>
    <s v="Haz_06 Speed differential or Speed change"/>
  </r>
  <r>
    <x v="1"/>
    <m/>
    <x v="5"/>
    <s v="C054"/>
    <s v="C047"/>
    <s v="Pedestrian/cyclist unable to move (e.g. shoe/wheel trapped in tracks)  (sub-cause)"/>
    <s v="C054 Pedestrian/cyclist unable to move (e.g. shoe/wheel trapped in tracks)  (sub-cause)"/>
    <s v="C047 Pedestrian in/on roadway (not crossing)"/>
    <s v="C054 Pedestrian/cyclist unable to move (e.g. shoe/wheel trapped in tracks)  (sub-cause)"/>
    <s v="H022"/>
    <s v="Vehicle in/on roadway decelerates suddenly"/>
    <x v="19"/>
    <s v="Event"/>
    <s v="Haz_06 Speed differential or Speed change"/>
  </r>
  <r>
    <x v="3"/>
    <s v="Fall"/>
    <x v="5"/>
    <s v="C054"/>
    <s v="C047"/>
    <s v="Pedestrian/cyclist unable to move (e.g. shoe/wheel trapped in tracks)  (sub-cause)"/>
    <s v="C054 Pedestrian/cyclist unable to move (e.g. shoe/wheel trapped in tracks)  (sub-cause)"/>
    <s v="C047 Pedestrian in/on roadway (not crossing)"/>
    <s v="C054 Pedestrian/cyclist unable to move (e.g. shoe/wheel trapped in tracks)  (sub-cause)"/>
    <s v="H022"/>
    <s v="Vehicle in/on roadway decelerates suddenly"/>
    <x v="19"/>
    <s v="Event"/>
    <s v="Haz_06 Speed differential or Speed change"/>
  </r>
  <r>
    <x v="0"/>
    <m/>
    <x v="5"/>
    <s v="C055"/>
    <s v="C047"/>
    <s v="March or Demonstration  (sub-cause)"/>
    <s v="C055 March or Demonstration  (sub-cause)"/>
    <s v="C047 Pedestrian in/on roadway (not crossing)"/>
    <s v="C055 March or Demonstration  (sub-cause)"/>
    <s v="H022"/>
    <s v="Vehicle in/on roadway decelerates suddenly"/>
    <x v="19"/>
    <s v="Event"/>
    <s v="Haz_06 Speed differential or Speed change"/>
  </r>
  <r>
    <x v="1"/>
    <m/>
    <x v="5"/>
    <s v="C055"/>
    <s v="C047"/>
    <s v="March or Demonstration  (sub-cause)"/>
    <s v="C055 March or Demonstration  (sub-cause)"/>
    <s v="C047 Pedestrian in/on roadway (not crossing)"/>
    <s v="C055 March or Demonstration  (sub-cause)"/>
    <s v="H022"/>
    <s v="Vehicle in/on roadway decelerates suddenly"/>
    <x v="19"/>
    <s v="Event"/>
    <s v="Haz_06 Speed differential or Speed change"/>
  </r>
  <r>
    <x v="3"/>
    <s v="Fall"/>
    <x v="5"/>
    <s v="C055"/>
    <s v="C047"/>
    <s v="March or Demonstration  (sub-cause)"/>
    <s v="C055 March or Demonstration  (sub-cause)"/>
    <s v="C047 Pedestrian in/on roadway (not crossing)"/>
    <s v="C055 March or Demonstration  (sub-cause)"/>
    <s v="H022"/>
    <s v="Vehicle in/on roadway decelerates suddenly"/>
    <x v="19"/>
    <s v="Event"/>
    <s v="Haz_06 Speed differential or Speed change"/>
  </r>
  <r>
    <x v="0"/>
    <m/>
    <x v="5"/>
    <s v="C056"/>
    <s v="C047"/>
    <s v="Attempted Suicide (sub-cause)"/>
    <s v="C056 Attempted Suicide (sub-cause)"/>
    <s v="C047 Pedestrian in/on roadway (not crossing)"/>
    <s v="C056 Attempted Suicide (sub-cause)"/>
    <s v="H022"/>
    <s v="Vehicle in/on roadway decelerates suddenly"/>
    <x v="19"/>
    <s v="Event"/>
    <s v="Haz_06 Speed differential or Speed change"/>
  </r>
  <r>
    <x v="1"/>
    <m/>
    <x v="5"/>
    <s v="C056"/>
    <s v="C047"/>
    <s v="Attempted Suicide (sub-cause)"/>
    <s v="C056 Attempted Suicide (sub-cause)"/>
    <s v="C047 Pedestrian in/on roadway (not crossing)"/>
    <s v="C056 Attempted Suicide (sub-cause)"/>
    <s v="H022"/>
    <s v="Vehicle in/on roadway decelerates suddenly"/>
    <x v="19"/>
    <s v="Event"/>
    <s v="Haz_06 Speed differential or Speed change"/>
  </r>
  <r>
    <x v="3"/>
    <s v="Fall"/>
    <x v="5"/>
    <s v="C056"/>
    <s v="C047"/>
    <s v="Attempted Suicide (sub-cause)"/>
    <s v="C056 Attempted Suicide (sub-cause)"/>
    <s v="C047 Pedestrian in/on roadway (not crossing)"/>
    <s v="C056 Attempted Suicide (sub-cause)"/>
    <s v="H022"/>
    <s v="Vehicle in/on roadway decelerates suddenly"/>
    <x v="19"/>
    <s v="Event"/>
    <s v="Haz_06 Speed differential or Speed change"/>
  </r>
  <r>
    <x v="0"/>
    <m/>
    <x v="5"/>
    <s v="C057"/>
    <s v="C047"/>
    <s v="Pedestrian / Cyclist misjudges width of approaching vehicle (sub-cause)"/>
    <s v="C057 Pedestrian / Cyclist misjudges width of approaching vehicle (sub-cause)"/>
    <s v="C047 Pedestrian in/on roadway (not crossing)"/>
    <s v="C057 Pedestrian / Cyclist misjudges width of approaching vehicle (sub-cause)"/>
    <s v="H022"/>
    <s v="Vehicle in/on roadway decelerates suddenly"/>
    <x v="19"/>
    <s v="Event"/>
    <s v="Haz_06 Speed differential or Speed change"/>
  </r>
  <r>
    <x v="1"/>
    <m/>
    <x v="5"/>
    <s v="C057"/>
    <s v="C047"/>
    <s v="Pedestrian / Cyclist misjudges width of approaching vehicle (sub-cause)"/>
    <s v="C057 Pedestrian / Cyclist misjudges width of approaching vehicle (sub-cause)"/>
    <s v="C047 Pedestrian in/on roadway (not crossing)"/>
    <s v="C057 Pedestrian / Cyclist misjudges width of approaching vehicle (sub-cause)"/>
    <s v="H022"/>
    <s v="Vehicle in/on roadway decelerates suddenly"/>
    <x v="19"/>
    <s v="Event"/>
    <s v="Haz_06 Speed differential or Speed change"/>
  </r>
  <r>
    <x v="3"/>
    <s v="Fall"/>
    <x v="5"/>
    <s v="C057"/>
    <s v="C047"/>
    <s v="Pedestrian / Cyclist misjudges width of approaching vehicle (sub-cause)"/>
    <s v="C057 Pedestrian / Cyclist misjudges width of approaching vehicle (sub-cause)"/>
    <s v="C047 Pedestrian in/on roadway (not crossing)"/>
    <s v="C057 Pedestrian / Cyclist misjudges width of approaching vehicle (sub-cause)"/>
    <s v="H022"/>
    <s v="Vehicle in/on roadway decelerates suddenly"/>
    <x v="19"/>
    <s v="Event"/>
    <s v="Haz_06 Speed differential or Speed change"/>
  </r>
  <r>
    <x v="0"/>
    <m/>
    <x v="5"/>
    <s v="C058"/>
    <s v="C047"/>
    <s v="Pedestrian walking along roadway (sub-cause)"/>
    <s v="C058 Pedestrian walking along roadway (sub-cause)"/>
    <s v="C047 Pedestrian in/on roadway (not crossing)"/>
    <s v="C058 Pedestrian walking along roadway (sub-cause)"/>
    <s v="H022"/>
    <s v="Vehicle in/on roadway decelerates suddenly"/>
    <x v="19"/>
    <s v="Event"/>
    <s v="Haz_06 Speed differential or Speed change"/>
  </r>
  <r>
    <x v="1"/>
    <m/>
    <x v="5"/>
    <s v="C058"/>
    <s v="C047"/>
    <s v="Pedestrian walking along roadway (sub-cause)"/>
    <s v="C058 Pedestrian walking along roadway (sub-cause)"/>
    <s v="C047 Pedestrian in/on roadway (not crossing)"/>
    <s v="C058 Pedestrian walking along roadway (sub-cause)"/>
    <s v="H022"/>
    <s v="Vehicle in/on roadway decelerates suddenly"/>
    <x v="19"/>
    <s v="Event"/>
    <s v="Haz_06 Speed differential or Speed change"/>
  </r>
  <r>
    <x v="3"/>
    <s v="Fall"/>
    <x v="5"/>
    <s v="C058"/>
    <s v="C047"/>
    <s v="Pedestrian walking along roadway (sub-cause)"/>
    <s v="C058 Pedestrian walking along roadway (sub-cause)"/>
    <s v="C047 Pedestrian in/on roadway (not crossing)"/>
    <s v="C058 Pedestrian walking along roadway (sub-cause)"/>
    <s v="H022"/>
    <s v="Vehicle in/on roadway decelerates suddenly"/>
    <x v="19"/>
    <s v="Event"/>
    <s v="Haz_06 Speed differential or Speed change"/>
  </r>
  <r>
    <x v="0"/>
    <m/>
    <x v="5"/>
    <s v="C066"/>
    <s v="NULL"/>
    <s v="Driver attempts to get the vehicle to safety, emergency telephone or tries to get home"/>
    <s v="C066 Driver attempts to get the vehicle to safety, emergency telephone or tries to get home"/>
    <s v="C066 Driver attempts to get the vehicle to safety, emergency telephone or tries to get home"/>
    <s v=""/>
    <s v="H013"/>
    <s v="Excessively slow moving vehicle in running lane"/>
    <x v="16"/>
    <s v="State"/>
    <s v="Haz_06 Speed differential or Speed change"/>
  </r>
  <r>
    <x v="1"/>
    <m/>
    <x v="5"/>
    <s v="C066"/>
    <s v="NULL"/>
    <s v="Driver attempts to get the vehicle to safety, emergency telephone or tries to get home"/>
    <s v="C066 Driver attempts to get the vehicle to safety, emergency telephone or tries to get home"/>
    <s v="C066 Driver attempts to get the vehicle to safety, emergency telephone or tries to get home"/>
    <s v=""/>
    <s v="H013"/>
    <s v="Excessively slow moving vehicle in running lane"/>
    <x v="16"/>
    <s v="State"/>
    <s v="Haz_06 Speed differential or Speed change"/>
  </r>
  <r>
    <x v="0"/>
    <m/>
    <x v="5"/>
    <s v="C067"/>
    <s v="C066"/>
    <s v="Driver feeling unwell (sub-cause)"/>
    <s v="C067 Driver feeling unwell (sub-cause)"/>
    <s v="C066 Driver attempts to get the vehicle to safety, emergency telephone or tries to get home"/>
    <s v="C067 Driver feeling unwell (sub-cause)"/>
    <s v="H013"/>
    <s v="Excessively slow moving vehicle in running lane"/>
    <x v="16"/>
    <s v="State"/>
    <s v="Haz_06 Speed differential or Speed change"/>
  </r>
  <r>
    <x v="1"/>
    <m/>
    <x v="5"/>
    <s v="C067"/>
    <s v="C066"/>
    <s v="Driver feeling unwell (sub-cause)"/>
    <s v="C067 Driver feeling unwell (sub-cause)"/>
    <s v="C066 Driver attempts to get the vehicle to safety, emergency telephone or tries to get home"/>
    <s v="C067 Driver feeling unwell (sub-cause)"/>
    <s v="H013"/>
    <s v="Excessively slow moving vehicle in running lane"/>
    <x v="16"/>
    <s v="State"/>
    <s v="Haz_06 Speed differential or Speed change"/>
  </r>
  <r>
    <x v="0"/>
    <m/>
    <x v="5"/>
    <s v="C068"/>
    <s v="NULL"/>
    <s v="Incorrect lane usage for vehicle speed"/>
    <s v="C068 Incorrect lane usage for vehicle speed"/>
    <s v="C068 Incorrect lane usage for vehicle speed"/>
    <s v=""/>
    <s v="H013"/>
    <s v="Excessively slow moving vehicle in running lane"/>
    <x v="16"/>
    <s v="State"/>
    <s v="Haz_06 Speed differential or Speed change"/>
  </r>
  <r>
    <x v="1"/>
    <m/>
    <x v="5"/>
    <s v="C068"/>
    <s v="NULL"/>
    <s v="Incorrect lane usage for vehicle speed"/>
    <s v="C068 Incorrect lane usage for vehicle speed"/>
    <s v="C068 Incorrect lane usage for vehicle speed"/>
    <s v=""/>
    <s v="H013"/>
    <s v="Excessively slow moving vehicle in running lane"/>
    <x v="16"/>
    <s v="State"/>
    <s v="Haz_06 Speed differential or Speed change"/>
  </r>
  <r>
    <x v="0"/>
    <m/>
    <x v="5"/>
    <s v="C069"/>
    <s v="NULL"/>
    <s v="Mechanical problems (other than with drive train) that make it unsafe to travel faster"/>
    <s v="C069 Mechanical problems (other than with drive train) that make it unsafe to travel faster"/>
    <s v="C069 Mechanical problems (other than with drive train) that make it unsafe to travel faster"/>
    <s v=""/>
    <s v="H013"/>
    <s v="Excessively slow moving vehicle in running lane"/>
    <x v="16"/>
    <s v="State"/>
    <s v="Haz_06 Speed differential or Speed change"/>
  </r>
  <r>
    <x v="1"/>
    <m/>
    <x v="5"/>
    <s v="C069"/>
    <s v="C190"/>
    <s v="Mechanical problems (other than with drive train) that make it unsafe to travel faster (sub-cause)"/>
    <s v="C069 Mechanical problems (other than with drive train) that make it unsafe to travel faster (sub-cause)"/>
    <s v="C190 Tools dropped and left after maintenance (sub-cause)"/>
    <s v="C069 Mechanical problems (other than with drive train) that make it unsafe to travel faster (sub-cause)"/>
    <s v="H013"/>
    <s v="Excessively slow moving vehicle in running lane"/>
    <x v="16"/>
    <s v="State"/>
    <s v="Haz_06 Speed differential or Speed change"/>
  </r>
  <r>
    <x v="0"/>
    <m/>
    <x v="5"/>
    <s v="C070"/>
    <s v="NULL"/>
    <s v="Over-cautious driver"/>
    <s v="C070 Over-cautious driver"/>
    <s v="C070 Over-cautious driver"/>
    <s v=""/>
    <s v="H013"/>
    <s v="Excessively slow moving vehicle in running lane"/>
    <x v="16"/>
    <s v="State"/>
    <s v="Haz_06 Speed differential or Speed change"/>
  </r>
  <r>
    <x v="1"/>
    <m/>
    <x v="5"/>
    <s v="C070"/>
    <s v="NULL"/>
    <s v="Over-cautious driver"/>
    <s v="C070 Over-cautious driver"/>
    <s v="C070 Over-cautious driver"/>
    <s v=""/>
    <s v="H013"/>
    <s v="Excessively slow moving vehicle in running lane"/>
    <x v="16"/>
    <s v="State"/>
    <s v="Haz_06 Speed differential or Speed change"/>
  </r>
  <r>
    <x v="0"/>
    <m/>
    <x v="5"/>
    <s v="C071"/>
    <s v="NULL"/>
    <s v="Problems in the drive train that prevent the vehicle travelling faster "/>
    <s v="C071 Problems in the drive train that prevent the vehicle travelling faster "/>
    <s v="C071 Problems in the drive train that prevent the vehicle travelling faster "/>
    <s v=""/>
    <s v="H013"/>
    <s v="Excessively slow moving vehicle in running lane"/>
    <x v="16"/>
    <s v="State"/>
    <s v="Haz_06 Speed differential or Speed change"/>
  </r>
  <r>
    <x v="1"/>
    <m/>
    <x v="5"/>
    <s v="C071"/>
    <s v="C190"/>
    <s v="Problems in the drive train that prevent the vehicle travelling faster (sub-cause)"/>
    <s v="C071 Problems in the drive train that prevent the vehicle travelling faster (sub-cause)"/>
    <s v="C190 Tools dropped and left after maintenance (sub-cause)"/>
    <s v="C071 Problems in the drive train that prevent the vehicle travelling faster (sub-cause)"/>
    <s v="H013"/>
    <s v="Excessively slow moving vehicle in running lane"/>
    <x v="16"/>
    <s v="State"/>
    <s v="Haz_06 Speed differential or Speed change"/>
  </r>
  <r>
    <x v="0"/>
    <m/>
    <x v="5"/>
    <s v="C072"/>
    <s v="NULL"/>
    <s v="Problems that affect the driver's confidence"/>
    <s v="C072 Problems that affect the driver's confidence"/>
    <s v="C072 Problems that affect the driver's confidence"/>
    <s v=""/>
    <s v="H013"/>
    <s v="Excessively slow moving vehicle in running lane"/>
    <x v="16"/>
    <s v="State"/>
    <s v="Haz_06 Speed differential or Speed change"/>
  </r>
  <r>
    <x v="1"/>
    <m/>
    <x v="5"/>
    <s v="C072"/>
    <s v="C190"/>
    <s v="Problems that affect the driver's confidence (sub-cause)"/>
    <s v="C072 Problems that affect the driver's confidence (sub-cause)"/>
    <s v="C190 Tools dropped and left after maintenance (sub-cause)"/>
    <s v="C072 Problems that affect the driver's confidence (sub-cause)"/>
    <s v="H013"/>
    <s v="Excessively slow moving vehicle in running lane"/>
    <x v="16"/>
    <s v="State"/>
    <s v="Haz_06 Speed differential or Speed change"/>
  </r>
  <r>
    <x v="0"/>
    <m/>
    <x v="5"/>
    <s v="C073"/>
    <s v="NULL"/>
    <s v="Abnormal/Oversize load"/>
    <s v="C073 Abnormal/Oversize load"/>
    <s v="C073 Abnormal/Oversize load"/>
    <s v=""/>
    <s v="H013"/>
    <s v="Excessively slow moving vehicle in running lane"/>
    <x v="16"/>
    <s v="State"/>
    <s v="Haz_06 Speed differential or Speed change"/>
  </r>
  <r>
    <x v="1"/>
    <m/>
    <x v="5"/>
    <s v="C073"/>
    <s v="NULL"/>
    <s v="Abnormal/Oversize load"/>
    <s v="C073 Abnormal/Oversize load"/>
    <s v="C073 Abnormal/Oversize load"/>
    <s v=""/>
    <s v="H013"/>
    <s v="Excessively slow moving vehicle in running lane"/>
    <x v="16"/>
    <s v="State"/>
    <s v="Haz_06 Speed differential or Speed change"/>
  </r>
  <r>
    <x v="0"/>
    <m/>
    <x v="5"/>
    <s v="C074"/>
    <s v="NULL"/>
    <s v="Drivers ignore speed limits signals and/or road rules"/>
    <s v="C074 Drivers ignore speed limits signals and/or road rules"/>
    <s v="C074 Drivers ignore speed limits signals and/or road rules"/>
    <s v=""/>
    <s v="H014"/>
    <s v="Group of Vehicles drive too fast (in relation to set/not set speed limit)"/>
    <x v="17"/>
    <s v="State"/>
    <s v="Haz_06 Speed differential or Speed change"/>
  </r>
  <r>
    <x v="1"/>
    <m/>
    <x v="5"/>
    <s v="C074"/>
    <s v="NULL"/>
    <s v="Drivers ignore speed limits signals and/or road rules"/>
    <s v="C074 Drivers ignore speed limits signals and/or road rules"/>
    <s v="C074 Drivers ignore speed limits signals and/or road rules"/>
    <s v=""/>
    <s v="H014"/>
    <s v="Group of Vehicles drive too fast (in relation to set/not set speed limit)"/>
    <x v="17"/>
    <s v="State"/>
    <s v="Haz_06 Speed differential or Speed change"/>
  </r>
  <r>
    <x v="0"/>
    <m/>
    <x v="5"/>
    <s v="C075"/>
    <s v="C074"/>
    <s v="Mimicking other driver behaviour (sub-cause)"/>
    <s v="C075 Mimicking other driver behaviour (sub-cause)"/>
    <s v="C074 Drivers ignore speed limits signals and/or road rules"/>
    <s v="C075 Mimicking other driver behaviour (sub-cause)"/>
    <s v="H014"/>
    <s v="Group of Vehicles drive too fast (in relation to set/not set speed limit)"/>
    <x v="17"/>
    <s v="State"/>
    <s v="Haz_06 Speed differential or Speed change"/>
  </r>
  <r>
    <x v="1"/>
    <m/>
    <x v="5"/>
    <s v="C075"/>
    <s v="C074"/>
    <s v="Mimicking other driver behaviour (sub-cause)"/>
    <s v="C075 Mimicking other driver behaviour (sub-cause)"/>
    <s v="C074 Drivers ignore speed limits signals and/or road rules"/>
    <s v="C075 Mimicking other driver behaviour (sub-cause)"/>
    <s v="H014"/>
    <s v="Group of Vehicles drive too fast (in relation to set/not set speed limit)"/>
    <x v="17"/>
    <s v="State"/>
    <s v="Haz_06 Speed differential or Speed change"/>
  </r>
  <r>
    <x v="0"/>
    <m/>
    <x v="5"/>
    <s v="C076"/>
    <s v="C074"/>
    <s v="Reason for speed restriction not apparent - signals lack credibility (sub-cause)"/>
    <s v="C076 Reason for speed restriction not apparent - signals lack credibility (sub-cause)"/>
    <s v="C074 Drivers ignore speed limits signals and/or road rules"/>
    <s v="C076 Reason for speed restriction not apparent - signals lack credibility (sub-cause)"/>
    <s v="H014"/>
    <s v="Group of Vehicles drive too fast (in relation to set/not set speed limit)"/>
    <x v="17"/>
    <s v="State"/>
    <s v="Haz_06 Speed differential or Speed change"/>
  </r>
  <r>
    <x v="1"/>
    <m/>
    <x v="5"/>
    <s v="C076"/>
    <s v="C074"/>
    <s v="Reason for speed restriction not apparent - signals lack credibility (sub-cause)"/>
    <s v="C076 Reason for speed restriction not apparent - signals lack credibility (sub-cause)"/>
    <s v="C074 Drivers ignore speed limits signals and/or road rules"/>
    <s v="C076 Reason for speed restriction not apparent - signals lack credibility (sub-cause)"/>
    <s v="H014"/>
    <s v="Group of Vehicles drive too fast (in relation to set/not set speed limit)"/>
    <x v="17"/>
    <s v="State"/>
    <s v="Haz_06 Speed differential or Speed change"/>
  </r>
  <r>
    <x v="0"/>
    <m/>
    <x v="5"/>
    <s v="C077"/>
    <s v="C074"/>
    <s v="Speed limit appears too slow when lanes are flowing freely (sub-cause)"/>
    <s v="C077 Speed limit appears too slow when lanes are flowing freely (sub-cause)"/>
    <s v="C074 Drivers ignore speed limits signals and/or road rules"/>
    <s v="C077 Speed limit appears too slow when lanes are flowing freely (sub-cause)"/>
    <s v="H014"/>
    <s v="Group of Vehicles drive too fast (in relation to set/not set speed limit)"/>
    <x v="17"/>
    <s v="State"/>
    <s v="Haz_06 Speed differential or Speed change"/>
  </r>
  <r>
    <x v="1"/>
    <m/>
    <x v="5"/>
    <s v="C077"/>
    <s v="C074"/>
    <s v="Speed limit appears too slow when lanes are flowing freely (sub-cause)"/>
    <s v="C077 Speed limit appears too slow when lanes are flowing freely (sub-cause)"/>
    <s v="C074 Drivers ignore speed limits signals and/or road rules"/>
    <s v="C077 Speed limit appears too slow when lanes are flowing freely (sub-cause)"/>
    <s v="H014"/>
    <s v="Group of Vehicles drive too fast (in relation to set/not set speed limit)"/>
    <x v="17"/>
    <s v="State"/>
    <s v="Haz_06 Speed differential or Speed change"/>
  </r>
  <r>
    <x v="0"/>
    <m/>
    <x v="5"/>
    <s v="C078"/>
    <s v="NULL"/>
    <s v="Ignorance of speed restrictions and disregard for law"/>
    <s v="C078 Ignorance of speed restrictions and disregard for law"/>
    <s v="C078 Ignorance of speed restrictions and disregard for law"/>
    <s v=""/>
    <s v="H015"/>
    <s v="Individual vehicle is driven too fast"/>
    <x v="20"/>
    <s v="State"/>
    <s v="Haz_06 Speed differential or Speed change"/>
  </r>
  <r>
    <x v="1"/>
    <m/>
    <x v="5"/>
    <s v="C078"/>
    <s v="NULL"/>
    <s v="Ignorance of speed restrictions and disregard for law"/>
    <s v="C078 Ignorance of speed restrictions and disregard for law"/>
    <s v="C078 Ignorance of speed restrictions and disregard for law"/>
    <s v=""/>
    <s v="H015"/>
    <s v="Individual vehicle is driven too fast"/>
    <x v="20"/>
    <s v="State"/>
    <s v="Haz_06 Speed differential or Speed change"/>
  </r>
  <r>
    <x v="0"/>
    <m/>
    <x v="5"/>
    <s v="C080"/>
    <s v="NULL"/>
    <s v="Vehicle pursuit (by Police or other motorist)"/>
    <s v="C080 Vehicle pursuit (by Police or other motorist)"/>
    <s v="C080 Vehicle pursuit (by Police or other motorist)"/>
    <s v=""/>
    <s v="H015"/>
    <s v="Individual vehicle is driven too fast"/>
    <x v="20"/>
    <s v="State"/>
    <s v="Haz_06 Speed differential or Speed change"/>
  </r>
  <r>
    <x v="1"/>
    <m/>
    <x v="5"/>
    <s v="C080"/>
    <s v="NULL"/>
    <s v="Vehicle pursuit (by Police or other motorist)"/>
    <s v="C080 Vehicle pursuit (by Police or other motorist)"/>
    <s v="C080 Vehicle pursuit (by Police or other motorist)"/>
    <s v=""/>
    <s v="H015"/>
    <s v="Individual vehicle is driven too fast"/>
    <x v="20"/>
    <s v="State"/>
    <s v="Haz_06 Speed differential or Speed change"/>
  </r>
  <r>
    <x v="0"/>
    <m/>
    <x v="5"/>
    <s v="C082"/>
    <s v="NULL"/>
    <s v="Congestion"/>
    <s v="C082 Congestion"/>
    <s v="C082 Congestion"/>
    <s v=""/>
    <s v="H016"/>
    <s v="Rapid change of general vehicle speed"/>
    <x v="21"/>
    <s v="Event"/>
    <s v="Haz_06 Speed differential or Speed change"/>
  </r>
  <r>
    <x v="1"/>
    <m/>
    <x v="5"/>
    <s v="C082"/>
    <s v="NULL"/>
    <s v="Congestion"/>
    <s v="C082 Congestion"/>
    <s v="C082 Congestion"/>
    <s v=""/>
    <s v="H016"/>
    <s v="Rapid change of general vehicle speed"/>
    <x v="21"/>
    <s v="Event"/>
    <s v="Haz_06 Speed differential or Speed change"/>
  </r>
  <r>
    <x v="0"/>
    <m/>
    <x v="5"/>
    <s v="C083"/>
    <s v="NULL"/>
    <s v="Driver cannot see why vehicle in front has stopped"/>
    <s v="C083 Driver cannot see why vehicle in front has stopped"/>
    <s v="C083 Driver cannot see why vehicle in front has stopped"/>
    <s v=""/>
    <s v="H016"/>
    <s v="Rapid change of general vehicle speed"/>
    <x v="21"/>
    <s v="Event"/>
    <s v="Haz_06 Speed differential or Speed change"/>
  </r>
  <r>
    <x v="1"/>
    <m/>
    <x v="5"/>
    <s v="C083"/>
    <s v="NULL"/>
    <s v="Driver cannot see why vehicle in front has stopped"/>
    <s v="C083 Driver cannot see why vehicle in front has stopped"/>
    <s v="C083 Driver cannot see why vehicle in front has stopped"/>
    <s v=""/>
    <s v="H016"/>
    <s v="Rapid change of general vehicle speed"/>
    <x v="21"/>
    <s v="Event"/>
    <s v="Haz_06 Speed differential or Speed change"/>
  </r>
  <r>
    <x v="0"/>
    <m/>
    <x v="5"/>
    <s v="C084"/>
    <s v="NULL"/>
    <s v="Driver unable to predict traffic conditions ahead"/>
    <s v="C084 Driver unable to predict traffic conditions ahead"/>
    <s v="C084 Driver unable to predict traffic conditions ahead"/>
    <s v=""/>
    <s v="H016"/>
    <s v="Rapid change of general vehicle speed"/>
    <x v="21"/>
    <s v="Event"/>
    <s v="Haz_06 Speed differential or Speed change"/>
  </r>
  <r>
    <x v="1"/>
    <m/>
    <x v="5"/>
    <s v="C084"/>
    <s v="NULL"/>
    <s v="Driver unable to predict traffic conditions ahead"/>
    <s v="C084 Driver unable to predict traffic conditions ahead"/>
    <s v="C084 Driver unable to predict traffic conditions ahead"/>
    <s v=""/>
    <s v="H016"/>
    <s v="Rapid change of general vehicle speed"/>
    <x v="21"/>
    <s v="Event"/>
    <s v="Haz_06 Speed differential or Speed change"/>
  </r>
  <r>
    <x v="0"/>
    <m/>
    <x v="5"/>
    <s v="C085"/>
    <s v="NULL"/>
    <s v="Increasing traffic density"/>
    <s v="C085 Increasing traffic density"/>
    <s v="C085 Increasing traffic density"/>
    <s v=""/>
    <s v="H016"/>
    <s v="Rapid change of general vehicle speed"/>
    <x v="21"/>
    <s v="Event"/>
    <s v="Haz_06 Speed differential or Speed change"/>
  </r>
  <r>
    <x v="1"/>
    <m/>
    <x v="5"/>
    <s v="C085"/>
    <s v="NULL"/>
    <s v="Increasing traffic density"/>
    <s v="C085 Increasing traffic density"/>
    <s v="C085 Increasing traffic density"/>
    <s v=""/>
    <s v="H016"/>
    <s v="Rapid change of general vehicle speed"/>
    <x v="21"/>
    <s v="Event"/>
    <s v="Haz_06 Speed differential or Speed change"/>
  </r>
  <r>
    <x v="0"/>
    <m/>
    <x v="5"/>
    <s v="C095"/>
    <s v="NULL"/>
    <s v="Misconception of motorcycle braking ability"/>
    <s v="C095 Misconception of motorcycle braking ability"/>
    <s v="C095 Misconception of motorcycle braking ability"/>
    <s v=""/>
    <s v="H019"/>
    <s v="Tailgating"/>
    <x v="18"/>
    <s v="State"/>
    <s v="Haz_06 Speed differential or Speed change"/>
  </r>
  <r>
    <x v="0"/>
    <m/>
    <x v="5"/>
    <s v="C096"/>
    <s v="NULL"/>
    <s v="Vehicle in front driving slowly"/>
    <s v="C096 Vehicle in front driving slowly"/>
    <s v="C096 Vehicle in front driving slowly"/>
    <s v=""/>
    <s v="H019"/>
    <s v="Tailgating"/>
    <x v="18"/>
    <s v="State"/>
    <s v="Haz_06 Speed differential or Speed change"/>
  </r>
  <r>
    <x v="0"/>
    <m/>
    <x v="5"/>
    <s v="C105"/>
    <s v="C109"/>
    <s v="Track or points failure (sub-cause)"/>
    <s v="C105 Track or points failure (sub-cause)"/>
    <s v="C109 Derailment"/>
    <s v="C105 Track or points failure (sub-cause)"/>
    <s v="H022"/>
    <s v="Vehicle in/on roadway decelerates suddenly"/>
    <x v="19"/>
    <s v="Event"/>
    <s v="Haz_06 Speed differential or Speed change"/>
  </r>
  <r>
    <x v="1"/>
    <m/>
    <x v="5"/>
    <s v="C105"/>
    <s v="C109"/>
    <s v="Track or points failure (sub-cause)"/>
    <s v="C105 Track or points failure (sub-cause)"/>
    <s v="C109 Derailment"/>
    <s v="C105 Track or points failure (sub-cause)"/>
    <s v="H022"/>
    <s v="Vehicle in/on roadway decelerates suddenly"/>
    <x v="19"/>
    <s v="Event"/>
    <s v="Haz_06 Speed differential or Speed change"/>
  </r>
  <r>
    <x v="3"/>
    <s v="Fall"/>
    <x v="5"/>
    <s v="C105"/>
    <s v="C109"/>
    <s v="Track or points failure (sub-cause)"/>
    <s v="C105 Track or points failure (sub-cause)"/>
    <s v="C109 Derailment"/>
    <s v="C105 Track or points failure (sub-cause)"/>
    <s v="H022"/>
    <s v="Vehicle in/on roadway decelerates suddenly"/>
    <x v="19"/>
    <s v="Event"/>
    <s v="Haz_06 Speed differential or Speed change"/>
  </r>
  <r>
    <x v="0"/>
    <m/>
    <x v="5"/>
    <s v="C106"/>
    <s v="NULL"/>
    <s v="Animal in/on roadway"/>
    <s v="C106 Animal in/on roadway"/>
    <s v="C106 Animal in/on roadway"/>
    <s v=""/>
    <s v="H022"/>
    <s v="Vehicle in/on roadway decelerates suddenly"/>
    <x v="19"/>
    <s v="Event"/>
    <s v="Haz_06 Speed differential or Speed change"/>
  </r>
  <r>
    <x v="0"/>
    <m/>
    <x v="5"/>
    <s v="C106"/>
    <s v="NULL"/>
    <s v="Animal in/on roadway"/>
    <s v="C106 Animal in/on roadway"/>
    <s v="C106 Animal in/on roadway"/>
    <s v=""/>
    <s v="H022"/>
    <s v="Vehicle in/on roadway decelerates suddenly"/>
    <x v="19"/>
    <s v="Event"/>
    <s v="Haz_06 Speed differential or Speed change"/>
  </r>
  <r>
    <x v="1"/>
    <m/>
    <x v="5"/>
    <s v="C106"/>
    <s v="NULL"/>
    <s v="Animal in/on roadway"/>
    <s v="C106 Animal in/on roadway"/>
    <s v="C106 Animal in/on roadway"/>
    <s v=""/>
    <s v="H022"/>
    <s v="Vehicle in/on roadway decelerates suddenly"/>
    <x v="19"/>
    <s v="Event"/>
    <s v="Haz_06 Speed differential or Speed change"/>
  </r>
  <r>
    <x v="1"/>
    <m/>
    <x v="5"/>
    <s v="C106"/>
    <s v="NULL"/>
    <s v="Animal in/on roadway"/>
    <s v="C106 Animal in/on roadway"/>
    <s v="C106 Animal in/on roadway"/>
    <s v=""/>
    <s v="H022"/>
    <s v="Vehicle in/on roadway decelerates suddenly"/>
    <x v="19"/>
    <s v="Event"/>
    <s v="Haz_06 Speed differential or Speed change"/>
  </r>
  <r>
    <x v="3"/>
    <s v="Fall"/>
    <x v="5"/>
    <s v="C106"/>
    <s v="NULL"/>
    <s v="Animal in/on roadway"/>
    <s v="C106 Animal in/on roadway"/>
    <s v="C106 Animal in/on roadway"/>
    <s v=""/>
    <s v="H022"/>
    <s v="Vehicle in/on roadway decelerates suddenly"/>
    <x v="19"/>
    <s v="Event"/>
    <s v="Haz_06 Speed differential or Speed change"/>
  </r>
  <r>
    <x v="0"/>
    <m/>
    <x v="5"/>
    <s v="C107"/>
    <s v="NULL"/>
    <s v="Driver sees a police car"/>
    <s v="C107 Driver sees a police car"/>
    <s v="C107 Driver sees a police car"/>
    <s v=""/>
    <s v="H022"/>
    <s v="Vehicle in/on roadway decelerates suddenly"/>
    <x v="19"/>
    <s v="Event"/>
    <s v="Haz_06 Speed differential or Speed change"/>
  </r>
  <r>
    <x v="0"/>
    <m/>
    <x v="5"/>
    <s v="C107"/>
    <s v="NULL"/>
    <s v="Driver sees a police car"/>
    <s v="C107 Driver sees a police car"/>
    <s v="C107 Driver sees a police car"/>
    <s v=""/>
    <s v="H022"/>
    <s v="Vehicle in/on roadway decelerates suddenly"/>
    <x v="19"/>
    <s v="Event"/>
    <s v="Haz_06 Speed differential or Speed change"/>
  </r>
  <r>
    <x v="1"/>
    <m/>
    <x v="5"/>
    <s v="C107"/>
    <s v="NULL"/>
    <s v="Driver sees a police car"/>
    <s v="C107 Driver sees a police car"/>
    <s v="C107 Driver sees a police car"/>
    <s v=""/>
    <s v="H022"/>
    <s v="Vehicle in/on roadway decelerates suddenly"/>
    <x v="19"/>
    <s v="Event"/>
    <s v="Haz_06 Speed differential or Speed change"/>
  </r>
  <r>
    <x v="1"/>
    <m/>
    <x v="5"/>
    <s v="C107"/>
    <s v="NULL"/>
    <s v="Driver sees a police car"/>
    <s v="C107 Driver sees a police car"/>
    <s v="C107 Driver sees a police car"/>
    <s v=""/>
    <s v="H022"/>
    <s v="Vehicle in/on roadway decelerates suddenly"/>
    <x v="19"/>
    <s v="Event"/>
    <s v="Haz_06 Speed differential or Speed change"/>
  </r>
  <r>
    <x v="3"/>
    <s v="Fall"/>
    <x v="5"/>
    <s v="C107"/>
    <s v="NULL"/>
    <s v="Driver sees a police car"/>
    <s v="C107 Driver sees a police car"/>
    <s v="C107 Driver sees a police car"/>
    <s v=""/>
    <s v="H022"/>
    <s v="Vehicle in/on roadway decelerates suddenly"/>
    <x v="19"/>
    <s v="Event"/>
    <s v="Haz_06 Speed differential or Speed change"/>
  </r>
  <r>
    <x v="0"/>
    <m/>
    <x v="5"/>
    <s v="C109"/>
    <s v="NULL"/>
    <s v="Derailment"/>
    <s v="C109 Derailment"/>
    <s v="C109 Derailment"/>
    <s v=""/>
    <s v="H022"/>
    <s v="Vehicle in/on roadway decelerates suddenly"/>
    <x v="19"/>
    <s v="Event"/>
    <s v="Haz_06 Speed differential or Speed change"/>
  </r>
  <r>
    <x v="1"/>
    <m/>
    <x v="5"/>
    <s v="C109"/>
    <s v="NULL"/>
    <s v="Derailment"/>
    <s v="C109 Derailment"/>
    <s v="C109 Derailment"/>
    <s v=""/>
    <s v="H022"/>
    <s v="Vehicle in/on roadway decelerates suddenly"/>
    <x v="19"/>
    <s v="Event"/>
    <s v="Haz_06 Speed differential or Speed change"/>
  </r>
  <r>
    <x v="3"/>
    <s v="Fall"/>
    <x v="5"/>
    <s v="C109"/>
    <s v="NULL"/>
    <s v="Derailment"/>
    <s v="C109 Derailment"/>
    <s v="C109 Derailment"/>
    <s v=""/>
    <s v="H022"/>
    <s v="Vehicle in/on roadway decelerates suddenly"/>
    <x v="19"/>
    <s v="Event"/>
    <s v="Haz_06 Speed differential or Speed change"/>
  </r>
  <r>
    <x v="3"/>
    <s v="Fall"/>
    <x v="5"/>
    <s v="C159"/>
    <s v="NULL"/>
    <s v="Approaching 'blocked' intersection too quickly"/>
    <s v="C159 Approaching 'blocked' intersection too quickly"/>
    <s v="C159 Approaching 'blocked' intersection too quickly"/>
    <s v=""/>
    <s v="H022"/>
    <s v="Vehicle in/on roadway decelerates suddenly"/>
    <x v="19"/>
    <s v="Event"/>
    <s v="Haz_06 Speed differential or Speed change"/>
  </r>
  <r>
    <x v="0"/>
    <m/>
    <x v="6"/>
    <s v="C086"/>
    <s v="NULL"/>
    <s v="Darkness"/>
    <s v="C086 Darkness"/>
    <s v="C086 Darkness"/>
    <s v=""/>
    <s v="H017"/>
    <s v="Reduced visibility due to weather conditions"/>
    <x v="22"/>
    <s v="State"/>
    <s v="Haz_07 Environmental conditions"/>
  </r>
  <r>
    <x v="1"/>
    <m/>
    <x v="6"/>
    <s v="C086"/>
    <s v="NULL"/>
    <s v="Darkness"/>
    <s v="C086 Darkness"/>
    <s v="C086 Darkness"/>
    <s v=""/>
    <s v="H017"/>
    <s v="Reduced visibility due to weather conditions"/>
    <x v="22"/>
    <s v="State"/>
    <s v="Haz_07 Environmental conditions"/>
  </r>
  <r>
    <x v="0"/>
    <m/>
    <x v="6"/>
    <s v="C087"/>
    <s v="NULL"/>
    <s v="Fog"/>
    <s v="C087 Fog"/>
    <s v="C087 Fog"/>
    <s v=""/>
    <s v="H017"/>
    <s v="Reduced visibility due to weather conditions"/>
    <x v="22"/>
    <s v="State"/>
    <s v="Haz_07 Environmental conditions"/>
  </r>
  <r>
    <x v="1"/>
    <m/>
    <x v="6"/>
    <s v="C087"/>
    <s v="NULL"/>
    <s v="Fog"/>
    <s v="C087 Fog"/>
    <s v="C087 Fog"/>
    <s v=""/>
    <s v="H017"/>
    <s v="Reduced visibility due to weather conditions"/>
    <x v="22"/>
    <s v="State"/>
    <s v="Haz_07 Environmental conditions"/>
  </r>
  <r>
    <x v="0"/>
    <m/>
    <x v="6"/>
    <s v="C088"/>
    <s v="NULL"/>
    <s v="Low sun"/>
    <s v="C088 Low sun"/>
    <s v="C088 Low sun"/>
    <s v=""/>
    <s v="H017"/>
    <s v="Reduced visibility due to weather conditions"/>
    <x v="22"/>
    <s v="State"/>
    <s v="Haz_07 Environmental conditions"/>
  </r>
  <r>
    <x v="1"/>
    <m/>
    <x v="6"/>
    <s v="C088"/>
    <s v="NULL"/>
    <s v="Low sun"/>
    <s v="C088 Low sun"/>
    <s v="C088 Low sun"/>
    <s v=""/>
    <s v="H017"/>
    <s v="Reduced visibility due to weather conditions"/>
    <x v="22"/>
    <s v="State"/>
    <s v="Haz_07 Environmental conditions"/>
  </r>
  <r>
    <x v="0"/>
    <m/>
    <x v="6"/>
    <s v="C089"/>
    <s v="NULL"/>
    <s v="Heavy rain / snow"/>
    <s v="C089 Heavy rain / snow"/>
    <s v="C089 Heavy rain / snow"/>
    <s v=""/>
    <s v="H017"/>
    <s v="Reduced visibility due to weather conditions"/>
    <x v="22"/>
    <s v="State"/>
    <s v="Haz_07 Environmental conditions"/>
  </r>
  <r>
    <x v="1"/>
    <m/>
    <x v="6"/>
    <s v="C089"/>
    <s v="NULL"/>
    <s v="Heavy rain / snow"/>
    <s v="C089 Heavy rain / snow"/>
    <s v="C089 Heavy rain / snow"/>
    <s v=""/>
    <s v="H017"/>
    <s v="Reduced visibility due to weather conditions"/>
    <x v="22"/>
    <s v="State"/>
    <s v="Haz_07 Environmental conditions"/>
  </r>
  <r>
    <x v="0"/>
    <m/>
    <x v="6"/>
    <s v="C090"/>
    <s v="NULL"/>
    <s v="Water Spray"/>
    <s v="C090 Water Spray"/>
    <s v="C090 Water Spray"/>
    <s v=""/>
    <s v="H017"/>
    <s v="Reduced visibility due to weather conditions"/>
    <x v="22"/>
    <s v="State"/>
    <s v="Haz_07 Environmental conditions"/>
  </r>
  <r>
    <x v="1"/>
    <m/>
    <x v="6"/>
    <s v="C090"/>
    <s v="NULL"/>
    <s v="Water Spray"/>
    <s v="C090 Water Spray"/>
    <s v="C090 Water Spray"/>
    <s v=""/>
    <s v="H017"/>
    <s v="Reduced visibility due to weather conditions"/>
    <x v="22"/>
    <s v="State"/>
    <s v="Haz_07 Environmental conditions"/>
  </r>
  <r>
    <x v="0"/>
    <m/>
    <x v="6"/>
    <s v="C449"/>
    <s v="NULL"/>
    <s v="Rain Storm"/>
    <s v="C449 Rain Storm"/>
    <s v="C449 Rain Storm"/>
    <s v=""/>
    <s v="H093"/>
    <s v="Water on Carriageway (Flooding)"/>
    <x v="23"/>
    <s v="State"/>
    <s v="Haz_07 Environmental conditions"/>
  </r>
  <r>
    <x v="1"/>
    <m/>
    <x v="6"/>
    <s v="C449"/>
    <s v="NULL"/>
    <s v="Rain Storm"/>
    <s v="C449 Rain Storm"/>
    <s v="C449 Rain Storm"/>
    <s v=""/>
    <s v="H093"/>
    <s v="Water on Carriageway (Flooding)"/>
    <x v="23"/>
    <s v="State"/>
    <s v="Haz_07 Environmental conditions"/>
  </r>
  <r>
    <x v="0"/>
    <m/>
    <x v="6"/>
    <s v="C450"/>
    <s v="NULL"/>
    <s v="Storm Surge"/>
    <s v="C450 Storm Surge"/>
    <s v="C450 Storm Surge"/>
    <s v=""/>
    <s v="H093"/>
    <s v="Water on Carriageway (Flooding)"/>
    <x v="23"/>
    <s v="State"/>
    <s v="Haz_07 Environmental conditions"/>
  </r>
  <r>
    <x v="1"/>
    <m/>
    <x v="6"/>
    <s v="C450"/>
    <s v="NULL"/>
    <s v="Storm Surge"/>
    <s v="C450 Storm Surge"/>
    <s v="C450 Storm Surge"/>
    <s v=""/>
    <s v="H093"/>
    <s v="Water on Carriageway (Flooding)"/>
    <x v="23"/>
    <s v="State"/>
    <s v="Haz_07 Environmental conditions"/>
  </r>
  <r>
    <x v="0"/>
    <m/>
    <x v="6"/>
    <s v="C451"/>
    <s v="NULL"/>
    <s v="Blocked or inadequate drainage"/>
    <s v="C451 Blocked or inadequate drainage"/>
    <s v="C451 Blocked or inadequate drainage"/>
    <s v=""/>
    <s v="H093"/>
    <s v="Water on Carriageway (Flooding)"/>
    <x v="23"/>
    <s v="State"/>
    <s v="Haz_07 Environmental conditions"/>
  </r>
  <r>
    <x v="1"/>
    <m/>
    <x v="6"/>
    <s v="C451"/>
    <s v="NULL"/>
    <s v="Blocked or inadequate drainage"/>
    <s v="C451 Blocked or inadequate drainage"/>
    <s v="C451 Blocked or inadequate drainage"/>
    <s v=""/>
    <s v="H093"/>
    <s v="Water on Carriageway (Flooding)"/>
    <x v="23"/>
    <s v="State"/>
    <s v="Haz_07 Environmental conditions"/>
  </r>
  <r>
    <x v="0"/>
    <m/>
    <x v="7"/>
    <s v="C016"/>
    <s v="NULL"/>
    <s v="Ambulance on a patient transfer"/>
    <s v="C016 Ambulance on a patient transfer"/>
    <s v="C016 Ambulance on a patient transfer"/>
    <s v=""/>
    <s v="H018"/>
    <s v="Speed differential between emergency services and general traffic"/>
    <x v="24"/>
    <s v="Event"/>
    <s v="Haz_08 Emergency Services"/>
  </r>
  <r>
    <x v="1"/>
    <m/>
    <x v="7"/>
    <s v="C016"/>
    <s v="NULL"/>
    <s v="Ambulance on a patient transfer"/>
    <s v="C016 Ambulance on a patient transfer"/>
    <s v="C016 Ambulance on a patient transfer"/>
    <s v=""/>
    <s v="H018"/>
    <s v="Speed differential between emergency services and general traffic"/>
    <x v="24"/>
    <s v="Event"/>
    <s v="Haz_08 Emergency Services"/>
  </r>
  <r>
    <x v="0"/>
    <m/>
    <x v="7"/>
    <s v="C092"/>
    <s v="C016"/>
    <s v="Heavy Traffic (sub-cause)"/>
    <s v="C092 Heavy Traffic (sub-cause)"/>
    <s v="C016 Ambulance on a patient transfer"/>
    <s v="C092 Heavy Traffic (sub-cause)"/>
    <s v="H018"/>
    <s v="Speed differential between emergency services and general traffic"/>
    <x v="24"/>
    <s v="Event"/>
    <s v="Haz_08 Emergency Services"/>
  </r>
  <r>
    <x v="0"/>
    <m/>
    <x v="7"/>
    <s v="C092"/>
    <s v="C093"/>
    <s v="Heavy Traffic (sub-cause)"/>
    <s v="C092 Heavy Traffic (sub-cause)"/>
    <s v="C093 Response to a 000 call"/>
    <s v="C092 Heavy Traffic (sub-cause)"/>
    <s v="H018"/>
    <s v="Speed differential between emergency services and general traffic"/>
    <x v="24"/>
    <s v="Event"/>
    <s v="Haz_08 Emergency Services"/>
  </r>
  <r>
    <x v="1"/>
    <m/>
    <x v="7"/>
    <s v="C092"/>
    <s v="C091"/>
    <s v="Heavy Traffic (sub-cause)"/>
    <s v="C092 Heavy Traffic (sub-cause)"/>
    <s v=""/>
    <s v="C092 Heavy Traffic (sub-cause)"/>
    <s v="H018"/>
    <s v="Speed differential between emergency services and general traffic"/>
    <x v="24"/>
    <s v="Event"/>
    <s v="Haz_08 Emergency Services"/>
  </r>
  <r>
    <x v="1"/>
    <m/>
    <x v="7"/>
    <s v="C092"/>
    <s v="C093"/>
    <s v="Heavy Traffic (sub-cause)"/>
    <s v="C092 Heavy Traffic (sub-cause)"/>
    <s v="C093 Response to a 000 call"/>
    <s v="C092 Heavy Traffic (sub-cause)"/>
    <s v="H018"/>
    <s v="Speed differential between emergency services and general traffic"/>
    <x v="24"/>
    <s v="Event"/>
    <s v="Haz_08 Emergency Services"/>
  </r>
  <r>
    <x v="0"/>
    <m/>
    <x v="7"/>
    <s v="C093"/>
    <s v="NULL"/>
    <s v="Response to a 000 call"/>
    <s v="C093 Response to a 000 call"/>
    <s v="C093 Response to a 000 call"/>
    <s v=""/>
    <s v="H018"/>
    <s v="Speed differential between emergency services and general traffic"/>
    <x v="24"/>
    <s v="Event"/>
    <s v="Haz_08 Emergency Services"/>
  </r>
  <r>
    <x v="1"/>
    <m/>
    <x v="7"/>
    <s v="C093"/>
    <s v="NULL"/>
    <s v="Response to a 000 call"/>
    <s v="C093 Response to a 000 call"/>
    <s v="C093 Response to a 000 call"/>
    <s v=""/>
    <s v="H018"/>
    <s v="Speed differential between emergency services and general traffic"/>
    <x v="24"/>
    <s v="Event"/>
    <s v="Haz_08 Emergency Services"/>
  </r>
  <r>
    <x v="0"/>
    <m/>
    <x v="8"/>
    <s v="C---"/>
    <s v="NULL"/>
    <s v="No Cause"/>
    <s v="C--- No Cause"/>
    <s v="C--- No Cause"/>
    <s v=""/>
    <s v="H031"/>
    <s v="Maintenance workers setting up and taking down work site"/>
    <x v="25"/>
    <s v="State"/>
    <s v="Haz_09 Authorised Persons in/on roadway"/>
  </r>
  <r>
    <x v="1"/>
    <m/>
    <x v="8"/>
    <s v="C---"/>
    <s v="NULL"/>
    <s v="No Cause"/>
    <s v="C--- No Cause"/>
    <s v="C--- No Cause"/>
    <s v=""/>
    <s v="H031"/>
    <s v="Maintenance workers setting up and taking down work site"/>
    <x v="25"/>
    <s v="State"/>
    <s v="Haz_09 Authorised Persons in/on roadway"/>
  </r>
  <r>
    <x v="4"/>
    <m/>
    <x v="8"/>
    <s v="C---"/>
    <s v="NULL"/>
    <s v="No Cause"/>
    <s v="C--- No Cause"/>
    <s v="C--- No Cause"/>
    <s v=""/>
    <s v="H031"/>
    <s v="Maintenance workers setting up and taking down work site"/>
    <x v="25"/>
    <s v="State"/>
    <s v="Haz_09 Authorised Persons in/on roadway"/>
  </r>
  <r>
    <x v="5"/>
    <m/>
    <x v="8"/>
    <s v="C---"/>
    <s v="NULL"/>
    <s v="No Cause"/>
    <s v="C--- No Cause"/>
    <s v="C--- No Cause"/>
    <s v=""/>
    <s v="H031"/>
    <s v="Maintenance workers setting up and taking down work site"/>
    <x v="25"/>
    <s v="State"/>
    <s v="Haz_09 Authorised Persons in/on roadway"/>
  </r>
  <r>
    <x v="0"/>
    <m/>
    <x v="8"/>
    <s v="C097"/>
    <s v="NULL"/>
    <s v="On-road resource accesses equipment or infrastructure in the central reserve"/>
    <s v="C097 On-road resource accesses equipment or infrastructure in the central reserve"/>
    <s v="C097 On-road resource accesses equipment or infrastructure in the central reserve"/>
    <s v=""/>
    <s v="H020"/>
    <s v="Authorised Person in carriageway"/>
    <x v="26"/>
    <s v="Event"/>
    <s v="Haz_09 Authorised Persons in/on roadway"/>
  </r>
  <r>
    <x v="1"/>
    <m/>
    <x v="8"/>
    <s v="C097"/>
    <s v="NULL"/>
    <s v="On-road resource accesses equipment or infrastructure in the central reserve"/>
    <s v="C097 On-road resource accesses equipment or infrastructure in the central reserve"/>
    <s v="C097 On-road resource accesses equipment or infrastructure in the central reserve"/>
    <s v=""/>
    <s v="H020"/>
    <s v="Authorised Person in carriageway"/>
    <x v="26"/>
    <s v="Event"/>
    <s v="Haz_09 Authorised Persons in/on roadway"/>
  </r>
  <r>
    <x v="4"/>
    <m/>
    <x v="8"/>
    <s v="C097"/>
    <s v="NULL"/>
    <s v="On-road resource accesses equipment or infrastructure in the central reserve"/>
    <s v="C097 On-road resource accesses equipment or infrastructure in the central reserve"/>
    <s v="C097 On-road resource accesses equipment or infrastructure in the central reserve"/>
    <s v=""/>
    <s v="H063"/>
    <s v="On-road resource in/on roadway"/>
    <x v="27"/>
    <s v="Event"/>
    <s v="Haz_09 Authorised Persons in/on roadway"/>
  </r>
  <r>
    <x v="0"/>
    <m/>
    <x v="8"/>
    <s v="C098"/>
    <s v="NULL"/>
    <s v="On-road resource attends pedestrian in central reserve"/>
    <s v="C098 On-road resource attends pedestrian in central reserve"/>
    <s v="C098 On-road resource attends pedestrian in central reserve"/>
    <s v=""/>
    <s v="H020"/>
    <s v="Authorised Person in carriageway"/>
    <x v="26"/>
    <s v="Event"/>
    <s v="Haz_09 Authorised Persons in/on roadway"/>
  </r>
  <r>
    <x v="1"/>
    <m/>
    <x v="8"/>
    <s v="C098"/>
    <s v="NULL"/>
    <s v="On-road resource attends pedestrian in central reserve"/>
    <s v="C098 On-road resource attends pedestrian in central reserve"/>
    <s v="C098 On-road resource attends pedestrian in central reserve"/>
    <s v=""/>
    <s v="H020"/>
    <s v="Authorised Person in carriageway"/>
    <x v="26"/>
    <s v="Event"/>
    <s v="Haz_09 Authorised Persons in/on roadway"/>
  </r>
  <r>
    <x v="4"/>
    <m/>
    <x v="8"/>
    <s v="C098"/>
    <s v="NULL"/>
    <s v="On-road resource attends pedestrian in central reserve"/>
    <s v="C098 On-road resource attends pedestrian in central reserve"/>
    <s v="C098 On-road resource attends pedestrian in central reserve"/>
    <s v=""/>
    <s v="H063"/>
    <s v="On-road resource in/on roadway"/>
    <x v="27"/>
    <s v="Event"/>
    <s v="Haz_09 Authorised Persons in/on roadway"/>
  </r>
  <r>
    <x v="0"/>
    <m/>
    <x v="8"/>
    <s v="C099"/>
    <s v="NULL"/>
    <s v="On-road resource picks up debris "/>
    <s v="C099 On-road resource picks up debris "/>
    <s v="C099 On-road resource picks up debris "/>
    <s v=""/>
    <s v="H020"/>
    <s v="Authorised Person in carriageway"/>
    <x v="26"/>
    <s v="Event"/>
    <s v="Haz_09 Authorised Persons in/on roadway"/>
  </r>
  <r>
    <x v="1"/>
    <m/>
    <x v="8"/>
    <s v="C099"/>
    <s v="NULL"/>
    <s v="On-road resource picks up debris "/>
    <s v="C099 On-road resource picks up debris "/>
    <s v="C099 On-road resource picks up debris "/>
    <s v=""/>
    <s v="H020"/>
    <s v="Authorised Person in carriageway"/>
    <x v="26"/>
    <s v="Event"/>
    <s v="Haz_09 Authorised Persons in/on roadway"/>
  </r>
  <r>
    <x v="4"/>
    <m/>
    <x v="8"/>
    <s v="C099"/>
    <s v="NULL"/>
    <s v="On-road resource picks up debris "/>
    <s v="C099 On-road resource picks up debris "/>
    <s v="C099 On-road resource picks up debris "/>
    <s v=""/>
    <s v="H063"/>
    <s v="On-road resource in/on roadway"/>
    <x v="27"/>
    <s v="Event"/>
    <s v="Haz_09 Authorised Persons in/on roadway"/>
  </r>
  <r>
    <x v="0"/>
    <m/>
    <x v="8"/>
    <s v="C452"/>
    <s v="NULL"/>
    <s v="On-road resource attends a vehicle breakdown"/>
    <s v="C452 On-road resource attends a vehicle breakdown"/>
    <s v="C452 On-road resource attends a vehicle breakdown"/>
    <s v=""/>
    <s v="H020"/>
    <s v="Authorised Person in carriageway"/>
    <x v="26"/>
    <s v="Event"/>
    <s v="Haz_09 Authorised Persons in/on roadway"/>
  </r>
  <r>
    <x v="1"/>
    <m/>
    <x v="8"/>
    <s v="C452"/>
    <s v="NULL"/>
    <s v="On-road resource attends a vehicle breakdown"/>
    <s v="C452 On-road resource attends a vehicle breakdown"/>
    <s v="C452 On-road resource attends a vehicle breakdown"/>
    <s v=""/>
    <s v="H020"/>
    <s v="Authorised Person in carriageway"/>
    <x v="26"/>
    <s v="Event"/>
    <s v="Haz_09 Authorised Persons in/on roadway"/>
  </r>
  <r>
    <x v="4"/>
    <m/>
    <x v="8"/>
    <s v="C452"/>
    <s v="NULL"/>
    <s v="On-road resource attends a vehicle breakdown"/>
    <s v="C452 On-road resource attends a vehicle breakdown"/>
    <s v="C452 On-road resource attends a vehicle breakdown"/>
    <s v=""/>
    <s v="H063"/>
    <s v="On-road resource in/on roadway"/>
    <x v="27"/>
    <s v="Event"/>
    <s v="Haz_09 Authorised Persons in/on roadway"/>
  </r>
  <r>
    <x v="0"/>
    <m/>
    <x v="9"/>
    <s v="C001"/>
    <s v="NULL"/>
    <s v="Driver tiredness"/>
    <s v="C001 Driver tiredness"/>
    <s v="C001 Driver tiredness"/>
    <s v=""/>
    <s v="H021"/>
    <s v="Vehicle deviates from one lane or track into another"/>
    <x v="28"/>
    <s v="Event"/>
    <s v="Haz_10 Vehicle deviates from lane/track"/>
  </r>
  <r>
    <x v="0"/>
    <m/>
    <x v="9"/>
    <s v="C010"/>
    <s v="C109"/>
    <s v="Driving too fast (sub-cause)"/>
    <s v="C010 Driving too fast (sub-cause)"/>
    <s v="C109 Derailment"/>
    <s v="C010 Driving too fast (sub-cause)"/>
    <s v="H021"/>
    <s v="Vehicle deviates from one lane or track into another"/>
    <x v="28"/>
    <s v="Event"/>
    <s v="Haz_10 Vehicle deviates from lane/track"/>
  </r>
  <r>
    <x v="0"/>
    <m/>
    <x v="9"/>
    <s v="C013"/>
    <s v="NULL"/>
    <s v="Influence of drugs and alcohol"/>
    <s v="C013 Influence of drugs and alcohol"/>
    <s v="C013 Influence of drugs and alcohol"/>
    <s v=""/>
    <s v="H021"/>
    <s v="Vehicle deviates from one lane or track into another"/>
    <x v="28"/>
    <s v="Event"/>
    <s v="Haz_10 Vehicle deviates from lane/track"/>
  </r>
  <r>
    <x v="0"/>
    <m/>
    <x v="9"/>
    <s v="C019"/>
    <s v="NULL"/>
    <s v="Vehicle mechanical fault "/>
    <s v="C019 Vehicle mechanical fault "/>
    <s v="C019 Vehicle mechanical fault "/>
    <s v=""/>
    <s v="H021"/>
    <s v="Vehicle deviates from one lane or track into another"/>
    <x v="28"/>
    <s v="Event"/>
    <s v="Haz_10 Vehicle deviates from lane/track"/>
  </r>
  <r>
    <x v="0"/>
    <m/>
    <x v="9"/>
    <s v="C023"/>
    <s v="NULL"/>
    <s v="Driver distracted (other causes)"/>
    <s v="C023 Driver distracted (other causes)"/>
    <s v="C023 Driver distracted (other causes)"/>
    <s v=""/>
    <s v="H021"/>
    <s v="Vehicle deviates from one lane or track into another"/>
    <x v="28"/>
    <s v="Event"/>
    <s v="Haz_10 Vehicle deviates from lane/track"/>
  </r>
  <r>
    <x v="0"/>
    <m/>
    <x v="9"/>
    <s v="C026"/>
    <s v="NULL"/>
    <s v="Poor visibility"/>
    <s v="C026 Poor visibility"/>
    <s v="C026 Poor visibility"/>
    <s v=""/>
    <s v="H021"/>
    <s v="Vehicle deviates from one lane or track into another"/>
    <x v="28"/>
    <s v="Event"/>
    <s v="Haz_10 Vehicle deviates from lane/track"/>
  </r>
  <r>
    <x v="0"/>
    <m/>
    <x v="9"/>
    <s v="C037"/>
    <s v="C109"/>
    <s v="Debris or obstruction on roadway (sub-cause)"/>
    <s v="C037 Debris or obstruction on roadway (sub-cause)"/>
    <s v="C109 Derailment"/>
    <s v="C037 Debris or obstruction on roadway (sub-cause)"/>
    <s v="H021"/>
    <s v="Vehicle deviates from one lane or track into another"/>
    <x v="28"/>
    <s v="Event"/>
    <s v="Haz_10 Vehicle deviates from lane/track"/>
  </r>
  <r>
    <x v="0"/>
    <m/>
    <x v="9"/>
    <s v="C038"/>
    <s v="NULL"/>
    <s v="Encounters abnormal/Oversize load"/>
    <s v="C038 Encounters abnormal/Oversize load"/>
    <s v="C038 Encounters abnormal/Oversize load"/>
    <s v=""/>
    <s v="H021"/>
    <s v="Vehicle deviates from one lane or track into another"/>
    <x v="28"/>
    <s v="Event"/>
    <s v="Haz_10 Vehicle deviates from lane/track"/>
  </r>
  <r>
    <x v="0"/>
    <m/>
    <x v="9"/>
    <s v="C040"/>
    <s v="NULL"/>
    <s v="Pedestrian crossing roadway"/>
    <s v="C040 Pedestrian crossing roadway"/>
    <s v="C040 Pedestrian crossing roadway"/>
    <s v=""/>
    <s v="H021"/>
    <s v="Vehicle deviates from one lane or track into another"/>
    <x v="28"/>
    <s v="Event"/>
    <s v="Haz_10 Vehicle deviates from lane/track"/>
  </r>
  <r>
    <x v="0"/>
    <m/>
    <x v="9"/>
    <s v="C041"/>
    <s v="C040"/>
    <s v="Pedestrian crosses both carriageways to reach emergency phone (sub-cause)"/>
    <s v="C041 Pedestrian crosses both carriageways to reach emergency phone (sub-cause)"/>
    <s v="C040 Pedestrian crossing roadway"/>
    <s v="C041 Pedestrian crosses both carriageways to reach emergency phone (sub-cause)"/>
    <s v="H021"/>
    <s v="Vehicle deviates from one lane or track into another"/>
    <x v="28"/>
    <s v="Event"/>
    <s v="Haz_10 Vehicle deviates from lane/track"/>
  </r>
  <r>
    <x v="0"/>
    <m/>
    <x v="9"/>
    <s v="C042"/>
    <s v="C040"/>
    <s v="Pedestrian crossing lanes from broken down vehicle (sub-cause)"/>
    <s v="C042 Pedestrian crossing lanes from broken down vehicle (sub-cause)"/>
    <s v="C040 Pedestrian crossing roadway"/>
    <s v="C042 Pedestrian crossing lanes from broken down vehicle (sub-cause)"/>
    <s v="H021"/>
    <s v="Vehicle deviates from one lane or track into another"/>
    <x v="28"/>
    <s v="Event"/>
    <s v="Haz_10 Vehicle deviates from lane/track"/>
  </r>
  <r>
    <x v="0"/>
    <m/>
    <x v="9"/>
    <s v="C043"/>
    <s v="C040"/>
    <s v="Shortcut (sub-cause)"/>
    <s v="C043 Shortcut (sub-cause)"/>
    <s v="C040 Pedestrian crossing roadway"/>
    <s v="C043 Shortcut (sub-cause)"/>
    <s v="H021"/>
    <s v="Vehicle deviates from one lane or track into another"/>
    <x v="28"/>
    <s v="Event"/>
    <s v="Haz_10 Vehicle deviates from lane/track"/>
  </r>
  <r>
    <x v="0"/>
    <m/>
    <x v="9"/>
    <s v="C044"/>
    <s v="C040"/>
    <s v="To catch public transport (sub-cause)"/>
    <s v="C044 To catch public transport (sub-cause)"/>
    <s v="C040 Pedestrian crossing roadway"/>
    <s v="C044 To catch public transport (sub-cause)"/>
    <s v="H021"/>
    <s v="Vehicle deviates from one lane or track into another"/>
    <x v="28"/>
    <s v="Event"/>
    <s v="Haz_10 Vehicle deviates from lane/track"/>
  </r>
  <r>
    <x v="0"/>
    <m/>
    <x v="9"/>
    <s v="C045"/>
    <s v="C040"/>
    <s v="Other non time-critical destination (sub-cause)"/>
    <s v="C045 Other non time-critical destination (sub-cause)"/>
    <s v="C040 Pedestrian crossing roadway"/>
    <s v="C045 Other non time-critical destination (sub-cause)"/>
    <s v="H021"/>
    <s v="Vehicle deviates from one lane or track into another"/>
    <x v="28"/>
    <s v="Event"/>
    <s v="Haz_10 Vehicle deviates from lane/track"/>
  </r>
  <r>
    <x v="0"/>
    <m/>
    <x v="9"/>
    <s v="C046"/>
    <s v="C040"/>
    <s v="Time Critical Destination other than Public Transport (sub-cause)"/>
    <s v="C046 Time Critical Destination other than Public Transport (sub-cause)"/>
    <s v="C040 Pedestrian crossing roadway"/>
    <s v="C046 Time Critical Destination other than Public Transport (sub-cause)"/>
    <s v="H021"/>
    <s v="Vehicle deviates from one lane or track into another"/>
    <x v="28"/>
    <s v="Event"/>
    <s v="Haz_10 Vehicle deviates from lane/track"/>
  </r>
  <r>
    <x v="0"/>
    <m/>
    <x v="9"/>
    <s v="C047"/>
    <s v="NULL"/>
    <s v="Pedestrian in/on roadway (not crossing)"/>
    <s v="C047 Pedestrian in/on roadway (not crossing)"/>
    <s v="C047 Pedestrian in/on roadway (not crossing)"/>
    <s v=""/>
    <s v="H021"/>
    <s v="Vehicle deviates from one lane or track into another"/>
    <x v="28"/>
    <s v="Event"/>
    <s v="Haz_10 Vehicle deviates from lane/track"/>
  </r>
  <r>
    <x v="0"/>
    <m/>
    <x v="9"/>
    <s v="C048"/>
    <s v="C047"/>
    <s v="Drivers and passengers around the scene of a minor incident  (sub-cause)"/>
    <s v="C048 Drivers and passengers around the scene of a minor incident  (sub-cause)"/>
    <s v="C047 Pedestrian in/on roadway (not crossing)"/>
    <s v="C048 Drivers and passengers around the scene of a minor incident  (sub-cause)"/>
    <s v="H021"/>
    <s v="Vehicle deviates from one lane or track into another"/>
    <x v="28"/>
    <s v="Event"/>
    <s v="Haz_10 Vehicle deviates from lane/track"/>
  </r>
  <r>
    <x v="0"/>
    <m/>
    <x v="9"/>
    <s v="C049"/>
    <s v="C047"/>
    <s v="Person trying to repair/inspect vehicle in running lane/attempting to pull over into central reserve  (sub-cause)"/>
    <s v="C049 Person trying to repair/inspect vehicle in running lane/attempting to pull over into central reserve  (sub-cause)"/>
    <s v="C047 Pedestrian in/on roadway (not crossing)"/>
    <s v="C049 Person trying to repair/inspect vehicle in running lane/attempting to pull over into central reserve  (sub-cause)"/>
    <s v="H021"/>
    <s v="Vehicle deviates from one lane or track into another"/>
    <x v="28"/>
    <s v="Event"/>
    <s v="Haz_10 Vehicle deviates from lane/track"/>
  </r>
  <r>
    <x v="0"/>
    <m/>
    <x v="9"/>
    <s v="C051"/>
    <s v="C047"/>
    <s v="Pedestrian / Cyclist assumes has priority over vehicles (will not move)  (sub-cause)"/>
    <s v="C051 Pedestrian / Cyclist assumes has priority over vehicles (will not move)  (sub-cause)"/>
    <s v="C047 Pedestrian in/on roadway (not crossing)"/>
    <s v="C051 Pedestrian / Cyclist assumes has priority over vehicles (will not move)  (sub-cause)"/>
    <s v="H021"/>
    <s v="Vehicle deviates from one lane or track into another"/>
    <x v="28"/>
    <s v="Event"/>
    <s v="Haz_10 Vehicle deviates from lane/track"/>
  </r>
  <r>
    <x v="0"/>
    <m/>
    <x v="9"/>
    <s v="C052"/>
    <s v="C047"/>
    <s v="Lack of awareness by Pedestrain / Cyclist of vehicular network  (sub-cause)"/>
    <s v="C052 Lack of awareness by Pedestrain / Cyclist of vehicular network  (sub-cause)"/>
    <s v="C047 Pedestrian in/on roadway (not crossing)"/>
    <s v="C052 Lack of awareness by Pedestrain / Cyclist of vehicular network  (sub-cause)"/>
    <s v="H021"/>
    <s v="Vehicle deviates from one lane or track into another"/>
    <x v="28"/>
    <s v="Event"/>
    <s v="Haz_10 Vehicle deviates from lane/track"/>
  </r>
  <r>
    <x v="0"/>
    <m/>
    <x v="9"/>
    <s v="C053"/>
    <s v="C047"/>
    <s v="Pedestrian / Cyclist unable to hear/see approaching vehicle  (sub-cause)"/>
    <s v="C053 Pedestrian / Cyclist unable to hear/see approaching vehicle  (sub-cause)"/>
    <s v="C047 Pedestrian in/on roadway (not crossing)"/>
    <s v="C053 Pedestrian / Cyclist unable to hear/see approaching vehicle  (sub-cause)"/>
    <s v="H021"/>
    <s v="Vehicle deviates from one lane or track into another"/>
    <x v="28"/>
    <s v="Event"/>
    <s v="Haz_10 Vehicle deviates from lane/track"/>
  </r>
  <r>
    <x v="0"/>
    <m/>
    <x v="9"/>
    <s v="C054"/>
    <s v="C047"/>
    <s v="Pedestrian/cyclist unable to move (e.g. shoe/wheel trapped in tracks)  (sub-cause)"/>
    <s v="C054 Pedestrian/cyclist unable to move (e.g. shoe/wheel trapped in tracks)  (sub-cause)"/>
    <s v="C047 Pedestrian in/on roadway (not crossing)"/>
    <s v="C054 Pedestrian/cyclist unable to move (e.g. shoe/wheel trapped in tracks)  (sub-cause)"/>
    <s v="H021"/>
    <s v="Vehicle deviates from one lane or track into another"/>
    <x v="28"/>
    <s v="Event"/>
    <s v="Haz_10 Vehicle deviates from lane/track"/>
  </r>
  <r>
    <x v="0"/>
    <m/>
    <x v="9"/>
    <s v="C055"/>
    <s v="C047"/>
    <s v="March or Demonstration  (sub-cause)"/>
    <s v="C055 March or Demonstration  (sub-cause)"/>
    <s v="C047 Pedestrian in/on roadway (not crossing)"/>
    <s v="C055 March or Demonstration  (sub-cause)"/>
    <s v="H021"/>
    <s v="Vehicle deviates from one lane or track into another"/>
    <x v="28"/>
    <s v="Event"/>
    <s v="Haz_10 Vehicle deviates from lane/track"/>
  </r>
  <r>
    <x v="0"/>
    <m/>
    <x v="9"/>
    <s v="C056"/>
    <s v="C047"/>
    <s v="Attempted Suicide (sub-cause)"/>
    <s v="C056 Attempted Suicide (sub-cause)"/>
    <s v="C047 Pedestrian in/on roadway (not crossing)"/>
    <s v="C056 Attempted Suicide (sub-cause)"/>
    <s v="H021"/>
    <s v="Vehicle deviates from one lane or track into another"/>
    <x v="28"/>
    <s v="Event"/>
    <s v="Haz_10 Vehicle deviates from lane/track"/>
  </r>
  <r>
    <x v="0"/>
    <m/>
    <x v="9"/>
    <s v="C057"/>
    <s v="C047"/>
    <s v="Pedestrian / Cyclist misjudges width of approaching vehicle (sub-cause)"/>
    <s v="C057 Pedestrian / Cyclist misjudges width of approaching vehicle (sub-cause)"/>
    <s v="C047 Pedestrian in/on roadway (not crossing)"/>
    <s v="C057 Pedestrian / Cyclist misjudges width of approaching vehicle (sub-cause)"/>
    <s v="H021"/>
    <s v="Vehicle deviates from one lane or track into another"/>
    <x v="28"/>
    <s v="Event"/>
    <s v="Haz_10 Vehicle deviates from lane/track"/>
  </r>
  <r>
    <x v="0"/>
    <m/>
    <x v="9"/>
    <s v="C058"/>
    <s v="C047"/>
    <s v="Pedestrian walking along roadway (sub-cause)"/>
    <s v="C058 Pedestrian walking along roadway (sub-cause)"/>
    <s v="C047 Pedestrian in/on roadway (not crossing)"/>
    <s v="C058 Pedestrian walking along roadway (sub-cause)"/>
    <s v="H021"/>
    <s v="Vehicle deviates from one lane or track into another"/>
    <x v="28"/>
    <s v="Event"/>
    <s v="Haz_10 Vehicle deviates from lane/track"/>
  </r>
  <r>
    <x v="0"/>
    <m/>
    <x v="9"/>
    <s v="C105"/>
    <s v="C109"/>
    <s v="Track or points failure (sub-cause)"/>
    <s v="C105 Track or points failure (sub-cause)"/>
    <s v="C109 Derailment"/>
    <s v="C105 Track or points failure (sub-cause)"/>
    <s v="H021"/>
    <s v="Vehicle deviates from one lane or track into another"/>
    <x v="28"/>
    <s v="Event"/>
    <s v="Haz_10 Vehicle deviates from lane/track"/>
  </r>
  <r>
    <x v="0"/>
    <m/>
    <x v="9"/>
    <s v="C109"/>
    <s v="NULL"/>
    <s v="Derailment"/>
    <s v="C109 Derailment"/>
    <s v="C109 Derailment"/>
    <s v=""/>
    <s v="H021"/>
    <s v="Vehicle deviates from one lane or track into another"/>
    <x v="28"/>
    <s v="Event"/>
    <s v="Haz_10 Vehicle deviates from lane/track"/>
  </r>
  <r>
    <x v="0"/>
    <m/>
    <x v="9"/>
    <s v="C111"/>
    <s v="NULL"/>
    <s v="Encounters Vehicle breakdown in/on roadway"/>
    <s v="C111 Encounters Vehicle breakdown in/on roadway"/>
    <s v="C111 Encounters Vehicle breakdown in/on roadway"/>
    <s v=""/>
    <s v="H021"/>
    <s v="Vehicle deviates from one lane or track into another"/>
    <x v="28"/>
    <s v="Event"/>
    <s v="Haz_10 Vehicle deviates from lane/track"/>
  </r>
  <r>
    <x v="0"/>
    <m/>
    <x v="10"/>
    <s v="C003"/>
    <s v="NULL"/>
    <s v="Other Incident"/>
    <s v="C003 Other Incident"/>
    <s v="C003 Other Incident"/>
    <s v=""/>
    <s v="H023"/>
    <s v="Vehicle stops in/on roadway"/>
    <x v="29"/>
    <s v="Event"/>
    <s v="Haz_11 Vehicle obstructing roadway"/>
  </r>
  <r>
    <x v="1"/>
    <m/>
    <x v="10"/>
    <s v="C003"/>
    <s v="NULL"/>
    <s v="Other Incident"/>
    <s v="C003 Other Incident"/>
    <s v="C003 Other Incident"/>
    <s v=""/>
    <s v="H023"/>
    <s v="Vehicle stops in/on roadway"/>
    <x v="29"/>
    <s v="Event"/>
    <s v="Haz_11 Vehicle obstructing roadway"/>
  </r>
  <r>
    <x v="0"/>
    <m/>
    <x v="10"/>
    <s v="C010"/>
    <s v="C109"/>
    <s v="Driving too fast (sub-cause)"/>
    <s v="C010 Driving too fast (sub-cause)"/>
    <s v="C109 Derailment"/>
    <s v="C010 Driving too fast (sub-cause)"/>
    <s v="H023"/>
    <s v="Vehicle stops in/on roadway"/>
    <x v="29"/>
    <s v="Event"/>
    <s v="Haz_11 Vehicle obstructing roadway"/>
  </r>
  <r>
    <x v="0"/>
    <m/>
    <x v="10"/>
    <s v="C037"/>
    <s v="NULL"/>
    <s v="Debris or obstruction on roadway"/>
    <s v="C037 Debris or obstruction on roadway"/>
    <s v="C037 Debris or obstruction on roadway"/>
    <s v=""/>
    <s v="H023"/>
    <s v="Vehicle stops in/on roadway"/>
    <x v="29"/>
    <s v="Event"/>
    <s v="Haz_11 Vehicle obstructing roadway"/>
  </r>
  <r>
    <x v="0"/>
    <m/>
    <x v="10"/>
    <s v="C037"/>
    <s v="NULL"/>
    <s v="Debris or obstruction on roadway"/>
    <s v="C037 Debris or obstruction on roadway"/>
    <s v="C037 Debris or obstruction on roadway"/>
    <s v=""/>
    <s v="H023"/>
    <s v="Vehicle stops in/on roadway"/>
    <x v="29"/>
    <s v="Event"/>
    <s v="Haz_11 Vehicle obstructing roadway"/>
  </r>
  <r>
    <x v="1"/>
    <m/>
    <x v="10"/>
    <s v="C037"/>
    <s v="NULL"/>
    <s v="Debris or obstruction on roadway"/>
    <s v="C037 Debris or obstruction on roadway"/>
    <s v="C037 Debris or obstruction on roadway"/>
    <s v=""/>
    <s v="H023"/>
    <s v="Vehicle stops in/on roadway"/>
    <x v="29"/>
    <s v="Event"/>
    <s v="Haz_11 Vehicle obstructing roadway"/>
  </r>
  <r>
    <x v="1"/>
    <m/>
    <x v="10"/>
    <s v="C037"/>
    <s v="NULL"/>
    <s v="Debris or obstruction on roadway"/>
    <s v="C037 Debris or obstruction on roadway"/>
    <s v="C037 Debris or obstruction on roadway"/>
    <s v=""/>
    <s v="H023"/>
    <s v="Vehicle stops in/on roadway"/>
    <x v="29"/>
    <s v="Event"/>
    <s v="Haz_11 Vehicle obstructing roadway"/>
  </r>
  <r>
    <x v="0"/>
    <m/>
    <x v="10"/>
    <s v="C037"/>
    <s v="C109"/>
    <s v="Debris or obstruction on roadway (sub-cause)"/>
    <s v="C037 Debris or obstruction on roadway (sub-cause)"/>
    <s v="C109 Derailment"/>
    <s v="C037 Debris or obstruction on roadway (sub-cause)"/>
    <s v="H023"/>
    <s v="Vehicle stops in/on roadway"/>
    <x v="29"/>
    <s v="Event"/>
    <s v="Haz_11 Vehicle obstructing roadway"/>
  </r>
  <r>
    <x v="0"/>
    <m/>
    <x v="10"/>
    <s v="C040"/>
    <s v="NULL"/>
    <s v="Pedestrian crossing roadway"/>
    <s v="C040 Pedestrian crossing roadway"/>
    <s v="C040 Pedestrian crossing roadway"/>
    <s v=""/>
    <s v="H023"/>
    <s v="Vehicle stops in/on roadway"/>
    <x v="29"/>
    <s v="Event"/>
    <s v="Haz_11 Vehicle obstructing roadway"/>
  </r>
  <r>
    <x v="1"/>
    <m/>
    <x v="10"/>
    <s v="C040"/>
    <s v="NULL"/>
    <s v="Pedestrian crossing roadway"/>
    <s v="C040 Pedestrian crossing roadway"/>
    <s v="C040 Pedestrian crossing roadway"/>
    <s v=""/>
    <s v="H023"/>
    <s v="Vehicle stops in/on roadway"/>
    <x v="29"/>
    <s v="Event"/>
    <s v="Haz_11 Vehicle obstructing roadway"/>
  </r>
  <r>
    <x v="0"/>
    <m/>
    <x v="10"/>
    <s v="C041"/>
    <s v="C040"/>
    <s v="Pedestrian crosses both carriageways to reach emergency phone (sub-cause)"/>
    <s v="C041 Pedestrian crosses both carriageways to reach emergency phone (sub-cause)"/>
    <s v="C040 Pedestrian crossing roadway"/>
    <s v="C041 Pedestrian crosses both carriageways to reach emergency phone (sub-cause)"/>
    <s v="H023"/>
    <s v="Vehicle stops in/on roadway"/>
    <x v="29"/>
    <s v="Event"/>
    <s v="Haz_11 Vehicle obstructing roadway"/>
  </r>
  <r>
    <x v="1"/>
    <m/>
    <x v="10"/>
    <s v="C041"/>
    <s v="C040"/>
    <s v="Pedestrian crosses both carriageways to reach emergency phone (sub-cause)"/>
    <s v="C041 Pedestrian crosses both carriageways to reach emergency phone (sub-cause)"/>
    <s v="C040 Pedestrian crossing roadway"/>
    <s v="C041 Pedestrian crosses both carriageways to reach emergency phone (sub-cause)"/>
    <s v="H023"/>
    <s v="Vehicle stops in/on roadway"/>
    <x v="29"/>
    <s v="Event"/>
    <s v="Haz_11 Vehicle obstructing roadway"/>
  </r>
  <r>
    <x v="0"/>
    <m/>
    <x v="10"/>
    <s v="C042"/>
    <s v="C040"/>
    <s v="Pedestrian crossing lanes from broken down vehicle (sub-cause)"/>
    <s v="C042 Pedestrian crossing lanes from broken down vehicle (sub-cause)"/>
    <s v="C040 Pedestrian crossing roadway"/>
    <s v="C042 Pedestrian crossing lanes from broken down vehicle (sub-cause)"/>
    <s v="H023"/>
    <s v="Vehicle stops in/on roadway"/>
    <x v="29"/>
    <s v="Event"/>
    <s v="Haz_11 Vehicle obstructing roadway"/>
  </r>
  <r>
    <x v="1"/>
    <m/>
    <x v="10"/>
    <s v="C042"/>
    <s v="C040"/>
    <s v="Pedestrian crossing lanes from broken down vehicle (sub-cause)"/>
    <s v="C042 Pedestrian crossing lanes from broken down vehicle (sub-cause)"/>
    <s v="C040 Pedestrian crossing roadway"/>
    <s v="C042 Pedestrian crossing lanes from broken down vehicle (sub-cause)"/>
    <s v="H023"/>
    <s v="Vehicle stops in/on roadway"/>
    <x v="29"/>
    <s v="Event"/>
    <s v="Haz_11 Vehicle obstructing roadway"/>
  </r>
  <r>
    <x v="0"/>
    <m/>
    <x v="10"/>
    <s v="C043"/>
    <s v="C040"/>
    <s v="Shortcut (sub-cause)"/>
    <s v="C043 Shortcut (sub-cause)"/>
    <s v="C040 Pedestrian crossing roadway"/>
    <s v="C043 Shortcut (sub-cause)"/>
    <s v="H023"/>
    <s v="Vehicle stops in/on roadway"/>
    <x v="29"/>
    <s v="Event"/>
    <s v="Haz_11 Vehicle obstructing roadway"/>
  </r>
  <r>
    <x v="1"/>
    <m/>
    <x v="10"/>
    <s v="C043"/>
    <s v="C040"/>
    <s v="Shortcut (sub-cause)"/>
    <s v="C043 Shortcut (sub-cause)"/>
    <s v="C040 Pedestrian crossing roadway"/>
    <s v="C043 Shortcut (sub-cause)"/>
    <s v="H023"/>
    <s v="Vehicle stops in/on roadway"/>
    <x v="29"/>
    <s v="Event"/>
    <s v="Haz_11 Vehicle obstructing roadway"/>
  </r>
  <r>
    <x v="0"/>
    <m/>
    <x v="10"/>
    <s v="C044"/>
    <s v="C040"/>
    <s v="To catch public transport (sub-cause)"/>
    <s v="C044 To catch public transport (sub-cause)"/>
    <s v="C040 Pedestrian crossing roadway"/>
    <s v="C044 To catch public transport (sub-cause)"/>
    <s v="H023"/>
    <s v="Vehicle stops in/on roadway"/>
    <x v="29"/>
    <s v="Event"/>
    <s v="Haz_11 Vehicle obstructing roadway"/>
  </r>
  <r>
    <x v="1"/>
    <m/>
    <x v="10"/>
    <s v="C044"/>
    <s v="C040"/>
    <s v="To catch public transport (sub-cause)"/>
    <s v="C044 To catch public transport (sub-cause)"/>
    <s v="C040 Pedestrian crossing roadway"/>
    <s v="C044 To catch public transport (sub-cause)"/>
    <s v="H023"/>
    <s v="Vehicle stops in/on roadway"/>
    <x v="29"/>
    <s v="Event"/>
    <s v="Haz_11 Vehicle obstructing roadway"/>
  </r>
  <r>
    <x v="0"/>
    <m/>
    <x v="10"/>
    <s v="C045"/>
    <s v="C040"/>
    <s v="Other non time-critical destination (sub-cause)"/>
    <s v="C045 Other non time-critical destination (sub-cause)"/>
    <s v="C040 Pedestrian crossing roadway"/>
    <s v="C045 Other non time-critical destination (sub-cause)"/>
    <s v="H023"/>
    <s v="Vehicle stops in/on roadway"/>
    <x v="29"/>
    <s v="Event"/>
    <s v="Haz_11 Vehicle obstructing roadway"/>
  </r>
  <r>
    <x v="1"/>
    <m/>
    <x v="10"/>
    <s v="C045"/>
    <s v="C040"/>
    <s v="Other non time-critical destination (sub-cause)"/>
    <s v="C045 Other non time-critical destination (sub-cause)"/>
    <s v="C040 Pedestrian crossing roadway"/>
    <s v="C045 Other non time-critical destination (sub-cause)"/>
    <s v="H023"/>
    <s v="Vehicle stops in/on roadway"/>
    <x v="29"/>
    <s v="Event"/>
    <s v="Haz_11 Vehicle obstructing roadway"/>
  </r>
  <r>
    <x v="0"/>
    <m/>
    <x v="10"/>
    <s v="C046"/>
    <s v="C040"/>
    <s v="Time Critical Destination other than Public Transport (sub-cause)"/>
    <s v="C046 Time Critical Destination other than Public Transport (sub-cause)"/>
    <s v="C040 Pedestrian crossing roadway"/>
    <s v="C046 Time Critical Destination other than Public Transport (sub-cause)"/>
    <s v="H023"/>
    <s v="Vehicle stops in/on roadway"/>
    <x v="29"/>
    <s v="Event"/>
    <s v="Haz_11 Vehicle obstructing roadway"/>
  </r>
  <r>
    <x v="1"/>
    <m/>
    <x v="10"/>
    <s v="C046"/>
    <s v="C040"/>
    <s v="Time Critical Destination other than Public Transport (sub-cause)"/>
    <s v="C046 Time Critical Destination other than Public Transport (sub-cause)"/>
    <s v="C040 Pedestrian crossing roadway"/>
    <s v="C046 Time Critical Destination other than Public Transport (sub-cause)"/>
    <s v="H023"/>
    <s v="Vehicle stops in/on roadway"/>
    <x v="29"/>
    <s v="Event"/>
    <s v="Haz_11 Vehicle obstructing roadway"/>
  </r>
  <r>
    <x v="0"/>
    <m/>
    <x v="10"/>
    <s v="C047"/>
    <s v="NULL"/>
    <s v="Pedestrian in/on roadway (not crossing)"/>
    <s v="C047 Pedestrian in/on roadway (not crossing)"/>
    <s v="C047 Pedestrian in/on roadway (not crossing)"/>
    <s v=""/>
    <s v="H023"/>
    <s v="Vehicle stops in/on roadway"/>
    <x v="29"/>
    <s v="Event"/>
    <s v="Haz_11 Vehicle obstructing roadway"/>
  </r>
  <r>
    <x v="1"/>
    <m/>
    <x v="10"/>
    <s v="C047"/>
    <s v="NULL"/>
    <s v="Pedestrian in/on roadway (not crossing)"/>
    <s v="C047 Pedestrian in/on roadway (not crossing)"/>
    <s v="C047 Pedestrian in/on roadway (not crossing)"/>
    <s v=""/>
    <s v="H023"/>
    <s v="Vehicle stops in/on roadway"/>
    <x v="29"/>
    <s v="Event"/>
    <s v="Haz_11 Vehicle obstructing roadway"/>
  </r>
  <r>
    <x v="0"/>
    <m/>
    <x v="10"/>
    <s v="C048"/>
    <s v="C047"/>
    <s v="Drivers and passengers around the scene of a minor incident  (sub-cause)"/>
    <s v="C048 Drivers and passengers around the scene of a minor incident  (sub-cause)"/>
    <s v="C047 Pedestrian in/on roadway (not crossing)"/>
    <s v="C048 Drivers and passengers around the scene of a minor incident  (sub-cause)"/>
    <s v="H023"/>
    <s v="Vehicle stops in/on roadway"/>
    <x v="29"/>
    <s v="Event"/>
    <s v="Haz_11 Vehicle obstructing roadway"/>
  </r>
  <r>
    <x v="1"/>
    <m/>
    <x v="10"/>
    <s v="C048"/>
    <s v="C047"/>
    <s v="Drivers and passengers around the scene of a minor incident  (sub-cause)"/>
    <s v="C048 Drivers and passengers around the scene of a minor incident  (sub-cause)"/>
    <s v="C047 Pedestrian in/on roadway (not crossing)"/>
    <s v="C048 Drivers and passengers around the scene of a minor incident  (sub-cause)"/>
    <s v="H023"/>
    <s v="Vehicle stops in/on roadway"/>
    <x v="29"/>
    <s v="Event"/>
    <s v="Haz_11 Vehicle obstructing roadway"/>
  </r>
  <r>
    <x v="0"/>
    <m/>
    <x v="10"/>
    <s v="C049"/>
    <s v="C047"/>
    <s v="Person trying to repair/inspect vehicle in running lane/attempting to pull over into central reserve  (sub-cause)"/>
    <s v="C049 Person trying to repair/inspect vehicle in running lane/attempting to pull over into central reserve  (sub-cause)"/>
    <s v="C047 Pedestrian in/on roadway (not crossing)"/>
    <s v="C049 Person trying to repair/inspect vehicle in running lane/attempting to pull over into central reserve  (sub-cause)"/>
    <s v="H023"/>
    <s v="Vehicle stops in/on roadway"/>
    <x v="29"/>
    <s v="Event"/>
    <s v="Haz_11 Vehicle obstructing roadway"/>
  </r>
  <r>
    <x v="1"/>
    <m/>
    <x v="10"/>
    <s v="C049"/>
    <s v="C047"/>
    <s v="Person trying to repair/inspect vehicle in running lane/attempting to pull over into central reserve  (sub-cause)"/>
    <s v="C049 Person trying to repair/inspect vehicle in running lane/attempting to pull over into central reserve  (sub-cause)"/>
    <s v="C047 Pedestrian in/on roadway (not crossing)"/>
    <s v="C049 Person trying to repair/inspect vehicle in running lane/attempting to pull over into central reserve  (sub-cause)"/>
    <s v="H023"/>
    <s v="Vehicle stops in/on roadway"/>
    <x v="29"/>
    <s v="Event"/>
    <s v="Haz_11 Vehicle obstructing roadway"/>
  </r>
  <r>
    <x v="0"/>
    <m/>
    <x v="10"/>
    <s v="C051"/>
    <s v="C047"/>
    <s v="Pedestrian / Cyclist assumes has priority over vehicles (will not move)  (sub-cause)"/>
    <s v="C051 Pedestrian / Cyclist assumes has priority over vehicles (will not move)  (sub-cause)"/>
    <s v="C047 Pedestrian in/on roadway (not crossing)"/>
    <s v="C051 Pedestrian / Cyclist assumes has priority over vehicles (will not move)  (sub-cause)"/>
    <s v="H023"/>
    <s v="Vehicle stops in/on roadway"/>
    <x v="29"/>
    <s v="Event"/>
    <s v="Haz_11 Vehicle obstructing roadway"/>
  </r>
  <r>
    <x v="1"/>
    <m/>
    <x v="10"/>
    <s v="C051"/>
    <s v="C047"/>
    <s v="Pedestrian / Cyclist assumes has priority over vehicles (will not move)  (sub-cause)"/>
    <s v="C051 Pedestrian / Cyclist assumes has priority over vehicles (will not move)  (sub-cause)"/>
    <s v="C047 Pedestrian in/on roadway (not crossing)"/>
    <s v="C051 Pedestrian / Cyclist assumes has priority over vehicles (will not move)  (sub-cause)"/>
    <s v="H023"/>
    <s v="Vehicle stops in/on roadway"/>
    <x v="29"/>
    <s v="Event"/>
    <s v="Haz_11 Vehicle obstructing roadway"/>
  </r>
  <r>
    <x v="0"/>
    <m/>
    <x v="10"/>
    <s v="C052"/>
    <s v="C047"/>
    <s v="Lack of awareness by Pedestrain / Cyclist of vehicular network  (sub-cause)"/>
    <s v="C052 Lack of awareness by Pedestrain / Cyclist of vehicular network  (sub-cause)"/>
    <s v="C047 Pedestrian in/on roadway (not crossing)"/>
    <s v="C052 Lack of awareness by Pedestrain / Cyclist of vehicular network  (sub-cause)"/>
    <s v="H023"/>
    <s v="Vehicle stops in/on roadway"/>
    <x v="29"/>
    <s v="Event"/>
    <s v="Haz_11 Vehicle obstructing roadway"/>
  </r>
  <r>
    <x v="1"/>
    <m/>
    <x v="10"/>
    <s v="C052"/>
    <s v="C047"/>
    <s v="Lack of awareness by Pedestrain / Cyclist of vehicular network  (sub-cause)"/>
    <s v="C052 Lack of awareness by Pedestrain / Cyclist of vehicular network  (sub-cause)"/>
    <s v="C047 Pedestrian in/on roadway (not crossing)"/>
    <s v="C052 Lack of awareness by Pedestrain / Cyclist of vehicular network  (sub-cause)"/>
    <s v="H023"/>
    <s v="Vehicle stops in/on roadway"/>
    <x v="29"/>
    <s v="Event"/>
    <s v="Haz_11 Vehicle obstructing roadway"/>
  </r>
  <r>
    <x v="0"/>
    <m/>
    <x v="10"/>
    <s v="C053"/>
    <s v="C047"/>
    <s v="Pedestrian / Cyclist unable to hear/see approaching vehicle  (sub-cause)"/>
    <s v="C053 Pedestrian / Cyclist unable to hear/see approaching vehicle  (sub-cause)"/>
    <s v="C047 Pedestrian in/on roadway (not crossing)"/>
    <s v="C053 Pedestrian / Cyclist unable to hear/see approaching vehicle  (sub-cause)"/>
    <s v="H023"/>
    <s v="Vehicle stops in/on roadway"/>
    <x v="29"/>
    <s v="Event"/>
    <s v="Haz_11 Vehicle obstructing roadway"/>
  </r>
  <r>
    <x v="1"/>
    <m/>
    <x v="10"/>
    <s v="C053"/>
    <s v="C047"/>
    <s v="Pedestrian / Cyclist unable to hear/see approaching vehicle  (sub-cause)"/>
    <s v="C053 Pedestrian / Cyclist unable to hear/see approaching vehicle  (sub-cause)"/>
    <s v="C047 Pedestrian in/on roadway (not crossing)"/>
    <s v="C053 Pedestrian / Cyclist unable to hear/see approaching vehicle  (sub-cause)"/>
    <s v="H023"/>
    <s v="Vehicle stops in/on roadway"/>
    <x v="29"/>
    <s v="Event"/>
    <s v="Haz_11 Vehicle obstructing roadway"/>
  </r>
  <r>
    <x v="0"/>
    <m/>
    <x v="10"/>
    <s v="C054"/>
    <s v="C047"/>
    <s v="Pedestrian/cyclist unable to move (e.g. shoe/wheel trapped in tracks)  (sub-cause)"/>
    <s v="C054 Pedestrian/cyclist unable to move (e.g. shoe/wheel trapped in tracks)  (sub-cause)"/>
    <s v="C047 Pedestrian in/on roadway (not crossing)"/>
    <s v="C054 Pedestrian/cyclist unable to move (e.g. shoe/wheel trapped in tracks)  (sub-cause)"/>
    <s v="H023"/>
    <s v="Vehicle stops in/on roadway"/>
    <x v="29"/>
    <s v="Event"/>
    <s v="Haz_11 Vehicle obstructing roadway"/>
  </r>
  <r>
    <x v="1"/>
    <m/>
    <x v="10"/>
    <s v="C054"/>
    <s v="C047"/>
    <s v="Pedestrian/cyclist unable to move (e.g. shoe/wheel trapped in tracks)  (sub-cause)"/>
    <s v="C054 Pedestrian/cyclist unable to move (e.g. shoe/wheel trapped in tracks)  (sub-cause)"/>
    <s v="C047 Pedestrian in/on roadway (not crossing)"/>
    <s v="C054 Pedestrian/cyclist unable to move (e.g. shoe/wheel trapped in tracks)  (sub-cause)"/>
    <s v="H023"/>
    <s v="Vehicle stops in/on roadway"/>
    <x v="29"/>
    <s v="Event"/>
    <s v="Haz_11 Vehicle obstructing roadway"/>
  </r>
  <r>
    <x v="0"/>
    <m/>
    <x v="10"/>
    <s v="C055"/>
    <s v="C047"/>
    <s v="March or Demonstration  (sub-cause)"/>
    <s v="C055 March or Demonstration  (sub-cause)"/>
    <s v="C047 Pedestrian in/on roadway (not crossing)"/>
    <s v="C055 March or Demonstration  (sub-cause)"/>
    <s v="H023"/>
    <s v="Vehicle stops in/on roadway"/>
    <x v="29"/>
    <s v="Event"/>
    <s v="Haz_11 Vehicle obstructing roadway"/>
  </r>
  <r>
    <x v="1"/>
    <m/>
    <x v="10"/>
    <s v="C055"/>
    <s v="C047"/>
    <s v="March or Demonstration  (sub-cause)"/>
    <s v="C055 March or Demonstration  (sub-cause)"/>
    <s v="C047 Pedestrian in/on roadway (not crossing)"/>
    <s v="C055 March or Demonstration  (sub-cause)"/>
    <s v="H023"/>
    <s v="Vehicle stops in/on roadway"/>
    <x v="29"/>
    <s v="Event"/>
    <s v="Haz_11 Vehicle obstructing roadway"/>
  </r>
  <r>
    <x v="0"/>
    <m/>
    <x v="10"/>
    <s v="C056"/>
    <s v="C047"/>
    <s v="Attempted Suicide (sub-cause)"/>
    <s v="C056 Attempted Suicide (sub-cause)"/>
    <s v="C047 Pedestrian in/on roadway (not crossing)"/>
    <s v="C056 Attempted Suicide (sub-cause)"/>
    <s v="H023"/>
    <s v="Vehicle stops in/on roadway"/>
    <x v="29"/>
    <s v="Event"/>
    <s v="Haz_11 Vehicle obstructing roadway"/>
  </r>
  <r>
    <x v="1"/>
    <m/>
    <x v="10"/>
    <s v="C056"/>
    <s v="C047"/>
    <s v="Attempted Suicide (sub-cause)"/>
    <s v="C056 Attempted Suicide (sub-cause)"/>
    <s v="C047 Pedestrian in/on roadway (not crossing)"/>
    <s v="C056 Attempted Suicide (sub-cause)"/>
    <s v="H023"/>
    <s v="Vehicle stops in/on roadway"/>
    <x v="29"/>
    <s v="Event"/>
    <s v="Haz_11 Vehicle obstructing roadway"/>
  </r>
  <r>
    <x v="0"/>
    <m/>
    <x v="10"/>
    <s v="C057"/>
    <s v="C047"/>
    <s v="Pedestrian / Cyclist misjudges width of approaching vehicle (sub-cause)"/>
    <s v="C057 Pedestrian / Cyclist misjudges width of approaching vehicle (sub-cause)"/>
    <s v="C047 Pedestrian in/on roadway (not crossing)"/>
    <s v="C057 Pedestrian / Cyclist misjudges width of approaching vehicle (sub-cause)"/>
    <s v="H023"/>
    <s v="Vehicle stops in/on roadway"/>
    <x v="29"/>
    <s v="Event"/>
    <s v="Haz_11 Vehicle obstructing roadway"/>
  </r>
  <r>
    <x v="1"/>
    <m/>
    <x v="10"/>
    <s v="C057"/>
    <s v="C047"/>
    <s v="Pedestrian / Cyclist misjudges width of approaching vehicle (sub-cause)"/>
    <s v="C057 Pedestrian / Cyclist misjudges width of approaching vehicle (sub-cause)"/>
    <s v="C047 Pedestrian in/on roadway (not crossing)"/>
    <s v="C057 Pedestrian / Cyclist misjudges width of approaching vehicle (sub-cause)"/>
    <s v="H023"/>
    <s v="Vehicle stops in/on roadway"/>
    <x v="29"/>
    <s v="Event"/>
    <s v="Haz_11 Vehicle obstructing roadway"/>
  </r>
  <r>
    <x v="0"/>
    <m/>
    <x v="10"/>
    <s v="C058"/>
    <s v="C047"/>
    <s v="Pedestrian walking along roadway (sub-cause)"/>
    <s v="C058 Pedestrian walking along roadway (sub-cause)"/>
    <s v="C047 Pedestrian in/on roadway (not crossing)"/>
    <s v="C058 Pedestrian walking along roadway (sub-cause)"/>
    <s v="H023"/>
    <s v="Vehicle stops in/on roadway"/>
    <x v="29"/>
    <s v="Event"/>
    <s v="Haz_11 Vehicle obstructing roadway"/>
  </r>
  <r>
    <x v="1"/>
    <m/>
    <x v="10"/>
    <s v="C058"/>
    <s v="C047"/>
    <s v="Pedestrian walking along roadway (sub-cause)"/>
    <s v="C058 Pedestrian walking along roadway (sub-cause)"/>
    <s v="C047 Pedestrian in/on roadway (not crossing)"/>
    <s v="C058 Pedestrian walking along roadway (sub-cause)"/>
    <s v="H023"/>
    <s v="Vehicle stops in/on roadway"/>
    <x v="29"/>
    <s v="Event"/>
    <s v="Haz_11 Vehicle obstructing roadway"/>
  </r>
  <r>
    <x v="0"/>
    <m/>
    <x v="10"/>
    <s v="C082"/>
    <s v="NULL"/>
    <s v="Congestion"/>
    <s v="C082 Congestion"/>
    <s v="C082 Congestion"/>
    <s v=""/>
    <s v="H023"/>
    <s v="Vehicle stops in/on roadway"/>
    <x v="29"/>
    <s v="Event"/>
    <s v="Haz_11 Vehicle obstructing roadway"/>
  </r>
  <r>
    <x v="1"/>
    <m/>
    <x v="10"/>
    <s v="C082"/>
    <s v="NULL"/>
    <s v="Congestion"/>
    <s v="C082 Congestion"/>
    <s v="C082 Congestion"/>
    <s v=""/>
    <s v="H023"/>
    <s v="Vehicle stops in/on roadway"/>
    <x v="29"/>
    <s v="Event"/>
    <s v="Haz_11 Vehicle obstructing roadway"/>
  </r>
  <r>
    <x v="0"/>
    <m/>
    <x v="10"/>
    <s v="C105"/>
    <s v="C109"/>
    <s v="Track or points failure (sub-cause)"/>
    <s v="C105 Track or points failure (sub-cause)"/>
    <s v="C109 Derailment"/>
    <s v="C105 Track or points failure (sub-cause)"/>
    <s v="H023"/>
    <s v="Vehicle stops in/on roadway"/>
    <x v="29"/>
    <s v="Event"/>
    <s v="Haz_11 Vehicle obstructing roadway"/>
  </r>
  <r>
    <x v="0"/>
    <m/>
    <x v="10"/>
    <s v="C106"/>
    <s v="NULL"/>
    <s v="Animal in/on roadway"/>
    <s v="C106 Animal in/on roadway"/>
    <s v="C106 Animal in/on roadway"/>
    <s v=""/>
    <s v="H023"/>
    <s v="Vehicle stops in/on roadway"/>
    <x v="29"/>
    <s v="Event"/>
    <s v="Haz_11 Vehicle obstructing roadway"/>
  </r>
  <r>
    <x v="1"/>
    <m/>
    <x v="10"/>
    <s v="C106"/>
    <s v="NULL"/>
    <s v="Animal in/on roadway"/>
    <s v="C106 Animal in/on roadway"/>
    <s v="C106 Animal in/on roadway"/>
    <s v=""/>
    <s v="H023"/>
    <s v="Vehicle stops in/on roadway"/>
    <x v="29"/>
    <s v="Event"/>
    <s v="Haz_11 Vehicle obstructing roadway"/>
  </r>
  <r>
    <x v="0"/>
    <m/>
    <x v="10"/>
    <s v="C107"/>
    <s v="NULL"/>
    <s v="Driver sees a police car"/>
    <s v="C107 Driver sees a police car"/>
    <s v="C107 Driver sees a police car"/>
    <s v=""/>
    <s v="H023"/>
    <s v="Vehicle stops in/on roadway"/>
    <x v="29"/>
    <s v="Event"/>
    <s v="Haz_11 Vehicle obstructing roadway"/>
  </r>
  <r>
    <x v="1"/>
    <m/>
    <x v="10"/>
    <s v="C107"/>
    <s v="NULL"/>
    <s v="Driver sees a police car"/>
    <s v="C107 Driver sees a police car"/>
    <s v="C107 Driver sees a police car"/>
    <s v=""/>
    <s v="H023"/>
    <s v="Vehicle stops in/on roadway"/>
    <x v="29"/>
    <s v="Event"/>
    <s v="Haz_11 Vehicle obstructing roadway"/>
  </r>
  <r>
    <x v="0"/>
    <m/>
    <x v="10"/>
    <s v="C109"/>
    <s v="NULL"/>
    <s v="Derailment"/>
    <s v="C109 Derailment"/>
    <s v="C109 Derailment"/>
    <s v=""/>
    <s v="H023"/>
    <s v="Vehicle stops in/on roadway"/>
    <x v="29"/>
    <s v="Event"/>
    <s v="Haz_11 Vehicle obstructing roadway"/>
  </r>
  <r>
    <x v="0"/>
    <m/>
    <x v="10"/>
    <s v="C111"/>
    <s v="NULL"/>
    <s v="Encounters Vehicle breakdown in/on roadway"/>
    <s v="C111 Encounters Vehicle breakdown in/on roadway"/>
    <s v="C111 Encounters Vehicle breakdown in/on roadway"/>
    <s v=""/>
    <s v="H023"/>
    <s v="Vehicle stops in/on roadway"/>
    <x v="29"/>
    <s v="Event"/>
    <s v="Haz_11 Vehicle obstructing roadway"/>
  </r>
  <r>
    <x v="1"/>
    <m/>
    <x v="10"/>
    <s v="C111"/>
    <s v="NULL"/>
    <s v="Encounters Vehicle breakdown in/on roadway"/>
    <s v="C111 Encounters Vehicle breakdown in/on roadway"/>
    <s v="C111 Encounters Vehicle breakdown in/on roadway"/>
    <s v=""/>
    <s v="H023"/>
    <s v="Vehicle stops in/on roadway"/>
    <x v="29"/>
    <s v="Event"/>
    <s v="Haz_11 Vehicle obstructing roadway"/>
  </r>
  <r>
    <x v="0"/>
    <m/>
    <x v="10"/>
    <s v="C117"/>
    <s v="NULL"/>
    <s v="Minor collision"/>
    <s v="C117 Minor collision"/>
    <s v="C117 Minor collision"/>
    <s v=""/>
    <s v="H023"/>
    <s v="Vehicle stops in/on roadway"/>
    <x v="29"/>
    <s v="Event"/>
    <s v="Haz_11 Vehicle obstructing roadway"/>
  </r>
  <r>
    <x v="1"/>
    <m/>
    <x v="10"/>
    <s v="C117"/>
    <s v="NULL"/>
    <s v="Minor collision"/>
    <s v="C117 Minor collision"/>
    <s v="C117 Minor collision"/>
    <s v=""/>
    <s v="H023"/>
    <s v="Vehicle stops in/on roadway"/>
    <x v="29"/>
    <s v="Event"/>
    <s v="Haz_11 Vehicle obstructing roadway"/>
  </r>
  <r>
    <x v="0"/>
    <m/>
    <x v="10"/>
    <s v="C119"/>
    <s v="NULL"/>
    <s v="Parking vehicle waiting for, or waiting to enter on-street parking space."/>
    <s v="C119 Parking vehicle waiting for, or waiting to enter on-street parking space."/>
    <s v="C119 Parking vehicle waiting for, or waiting to enter on-street parking space."/>
    <s v=""/>
    <s v="H023"/>
    <s v="Vehicle stops in/on roadway"/>
    <x v="29"/>
    <s v="Event"/>
    <s v="Haz_11 Vehicle obstructing roadway"/>
  </r>
  <r>
    <x v="1"/>
    <m/>
    <x v="10"/>
    <s v="C119"/>
    <s v="NULL"/>
    <s v="Parking vehicle waiting for, or waiting to enter on-street parking space."/>
    <s v="C119 Parking vehicle waiting for, or waiting to enter on-street parking space."/>
    <s v="C119 Parking vehicle waiting for, or waiting to enter on-street parking space."/>
    <s v=""/>
    <s v="H023"/>
    <s v="Vehicle stops in/on roadway"/>
    <x v="29"/>
    <s v="Event"/>
    <s v="Haz_11 Vehicle obstructing roadway"/>
  </r>
  <r>
    <x v="0"/>
    <m/>
    <x v="10"/>
    <s v="C120"/>
    <s v="NULL"/>
    <s v="Stopped at traffic signals (main carriageway)"/>
    <s v="C120 Stopped at traffic signals (main carriageway)"/>
    <s v="C120 Stopped at traffic signals (main carriageway)"/>
    <s v=""/>
    <s v="H023"/>
    <s v="Vehicle stops in/on roadway"/>
    <x v="29"/>
    <s v="Event"/>
    <s v="Haz_11 Vehicle obstructing roadway"/>
  </r>
  <r>
    <x v="1"/>
    <m/>
    <x v="10"/>
    <s v="C120"/>
    <s v="NULL"/>
    <s v="Stopped at traffic signals (main carriageway)"/>
    <s v="C120 Stopped at traffic signals (main carriageway)"/>
    <s v="C120 Stopped at traffic signals (main carriageway)"/>
    <s v=""/>
    <s v="H023"/>
    <s v="Vehicle stops in/on roadway"/>
    <x v="29"/>
    <s v="Event"/>
    <s v="Haz_11 Vehicle obstructing roadway"/>
  </r>
  <r>
    <x v="0"/>
    <m/>
    <x v="10"/>
    <s v="C121"/>
    <s v="NULL"/>
    <s v="Stopped at traffic signals (for left or right turn)"/>
    <s v="C121 Stopped at traffic signals (for left or right turn)"/>
    <s v="C121 Stopped at traffic signals (for left or right turn)"/>
    <s v=""/>
    <s v="H023"/>
    <s v="Vehicle stops in/on roadway"/>
    <x v="29"/>
    <s v="Event"/>
    <s v="Haz_11 Vehicle obstructing roadway"/>
  </r>
  <r>
    <x v="1"/>
    <m/>
    <x v="10"/>
    <s v="C121"/>
    <s v="NULL"/>
    <s v="Stopped at traffic signals (for left or right turn)"/>
    <s v="C121 Stopped at traffic signals (for left or right turn)"/>
    <s v="C121 Stopped at traffic signals (for left or right turn)"/>
    <s v=""/>
    <s v="H023"/>
    <s v="Vehicle stops in/on roadway"/>
    <x v="29"/>
    <s v="Event"/>
    <s v="Haz_11 Vehicle obstructing roadway"/>
  </r>
  <r>
    <x v="0"/>
    <m/>
    <x v="10"/>
    <s v="C122"/>
    <s v="NULL"/>
    <s v="Waiting to complete manoeuvre at non-signalised intersection"/>
    <s v="C122 Waiting to complete manoeuvre at non-signalised intersection"/>
    <s v="C122 Waiting to complete manoeuvre at non-signalised intersection"/>
    <s v=""/>
    <s v="H023"/>
    <s v="Vehicle stops in/on roadway"/>
    <x v="29"/>
    <s v="Event"/>
    <s v="Haz_11 Vehicle obstructing roadway"/>
  </r>
  <r>
    <x v="1"/>
    <m/>
    <x v="10"/>
    <s v="C122"/>
    <s v="NULL"/>
    <s v="Waiting to complete manoeuvre at non-signalised intersection"/>
    <s v="C122 Waiting to complete manoeuvre at non-signalised intersection"/>
    <s v="C122 Waiting to complete manoeuvre at non-signalised intersection"/>
    <s v=""/>
    <s v="H023"/>
    <s v="Vehicle stops in/on roadway"/>
    <x v="29"/>
    <s v="Event"/>
    <s v="Haz_11 Vehicle obstructing roadway"/>
  </r>
  <r>
    <x v="0"/>
    <m/>
    <x v="10"/>
    <s v="C147"/>
    <s v="NULL"/>
    <s v="Driver takes evasive action and ends up stopping on the central reserve"/>
    <s v="C147 Driver takes evasive action and ends up stopping on the central reserve"/>
    <s v="C147 Driver takes evasive action and ends up stopping on the central reserve"/>
    <s v=""/>
    <s v="H029"/>
    <s v="Vehicle stops/attempts to stop on the central reserve."/>
    <x v="30"/>
    <s v="Event"/>
    <s v="Haz_11 Vehicle obstructing roadway"/>
  </r>
  <r>
    <x v="1"/>
    <m/>
    <x v="10"/>
    <s v="C147"/>
    <s v="NULL"/>
    <s v="Driver takes evasive action and ends up stopping on the central reserve"/>
    <s v="C147 Driver takes evasive action and ends up stopping on the central reserve"/>
    <s v="C147 Driver takes evasive action and ends up stopping on the central reserve"/>
    <s v=""/>
    <s v="H029"/>
    <s v="Vehicle stops/attempts to stop on the central reserve."/>
    <x v="30"/>
    <s v="Event"/>
    <s v="Haz_11 Vehicle obstructing roadway"/>
  </r>
  <r>
    <x v="0"/>
    <m/>
    <x v="10"/>
    <s v="C149"/>
    <s v="NULL"/>
    <s v="Vehicle Breakdown"/>
    <s v="C149 Vehicle Breakdown"/>
    <s v="C149 Vehicle Breakdown"/>
    <s v=""/>
    <s v="H023"/>
    <s v="Vehicle stops in/on roadway"/>
    <x v="29"/>
    <s v="Event"/>
    <s v="Haz_11 Vehicle obstructing roadway"/>
  </r>
  <r>
    <x v="0"/>
    <m/>
    <x v="10"/>
    <s v="C149"/>
    <s v="NULL"/>
    <s v="Vehicle breakdown"/>
    <s v="C149 Vehicle breakdown"/>
    <s v="C149 Vehicle breakdown"/>
    <s v=""/>
    <s v="H029"/>
    <s v="Vehicle stops/attempts to stop on the central reserve."/>
    <x v="30"/>
    <s v="Event"/>
    <s v="Haz_11 Vehicle obstructing roadway"/>
  </r>
  <r>
    <x v="1"/>
    <m/>
    <x v="10"/>
    <s v="C149"/>
    <s v="NULL"/>
    <s v="Vehicle Breakdown"/>
    <s v="C149 Vehicle Breakdown"/>
    <s v="C149 Vehicle Breakdown"/>
    <s v=""/>
    <s v="H023"/>
    <s v="Vehicle stops in/on roadway"/>
    <x v="29"/>
    <s v="Event"/>
    <s v="Haz_11 Vehicle obstructing roadway"/>
  </r>
  <r>
    <x v="1"/>
    <m/>
    <x v="10"/>
    <s v="C149"/>
    <s v="NULL"/>
    <s v="Vehicle breakdown"/>
    <s v="C149 Vehicle breakdown"/>
    <s v="C149 Vehicle breakdown"/>
    <s v=""/>
    <s v="H029"/>
    <s v="Vehicle stops/attempts to stop on the central reserve."/>
    <x v="30"/>
    <s v="Event"/>
    <s v="Haz_11 Vehicle obstructing roadway"/>
  </r>
  <r>
    <x v="3"/>
    <s v="Fall"/>
    <x v="11"/>
    <s v="C001"/>
    <s v="NULL"/>
    <s v="Driver tiredness"/>
    <s v="C001 Driver tiredness"/>
    <s v="C001 Driver tiredness"/>
    <s v=""/>
    <s v="H001"/>
    <s v="Driver falls asleep"/>
    <x v="0"/>
    <s v="Event"/>
    <s v="Haz_12 Motorcyclists"/>
  </r>
  <r>
    <x v="0"/>
    <m/>
    <x v="11"/>
    <s v="C128"/>
    <s v="NULL"/>
    <s v="Motorcyclists either fail to appreciate the risk or decide the risk is worth taking for the time saved."/>
    <s v="C128 Motorcyclists either fail to appreciate the risk or decide the risk is worth taking for the time saved."/>
    <s v="C128 Motorcyclists either fail to appreciate the risk or decide the risk is worth taking for the time saved."/>
    <s v=""/>
    <s v="H026"/>
    <s v="Motorcycle filters through traffic"/>
    <x v="31"/>
    <s v="Event"/>
    <s v="Haz_12 Motorcyclists"/>
  </r>
  <r>
    <x v="3"/>
    <s v="Fall"/>
    <x v="11"/>
    <s v="C198"/>
    <s v="NULL"/>
    <s v="Strong winds "/>
    <s v="C198 Strong winds "/>
    <s v="C198 Strong winds "/>
    <s v=""/>
    <s v="H052"/>
    <s v="Motorcyclist cross-wind buffering"/>
    <x v="32"/>
    <s v="State"/>
    <s v="Haz_12 Motorcyclists"/>
  </r>
  <r>
    <x v="3"/>
    <s v="Fall"/>
    <x v="11"/>
    <s v="C439"/>
    <s v="NULL"/>
    <s v="Passing HGVs / LRVs/ varying vehicle size "/>
    <s v="C439 Passing HGVs / LRVs/ varying vehicle size "/>
    <s v="C439 Passing HGVs / LRVs/ varying vehicle size "/>
    <s v=""/>
    <s v="H052"/>
    <s v="Motorcyclist cross-wind buffering"/>
    <x v="32"/>
    <s v="State"/>
    <s v="Haz_12 Motorcyclists"/>
  </r>
  <r>
    <x v="0"/>
    <m/>
    <x v="12"/>
    <s v="C028"/>
    <s v="NULL"/>
    <s v="Driver miscommunicates their next movement to other drivers"/>
    <s v="C028 Driver miscommunicates their next movement to other drivers"/>
    <s v="C028 Driver miscommunicates their next movement to other drivers"/>
    <s v=""/>
    <s v="H028"/>
    <s v="Unsafe lane changing"/>
    <x v="33"/>
    <s v="Event"/>
    <s v="Haz_13 Sub optimal lane use or lane change"/>
  </r>
  <r>
    <x v="0"/>
    <m/>
    <x v="12"/>
    <s v="C037"/>
    <s v="NULL"/>
    <s v="Debris or obstruction on roadway"/>
    <s v="C037 Debris or obstruction on roadway"/>
    <s v="C037 Debris or obstruction on roadway"/>
    <s v=""/>
    <s v="H028"/>
    <s v="Unsafe lane changing"/>
    <x v="33"/>
    <s v="Event"/>
    <s v="Haz_13 Sub optimal lane use or lane change"/>
  </r>
  <r>
    <x v="0"/>
    <m/>
    <x v="12"/>
    <s v="C038"/>
    <s v="NULL"/>
    <s v="Encounters abnormal/Oversize load"/>
    <s v="C038 Encounters abnormal/Oversize load"/>
    <s v="C038 Encounters abnormal/Oversize load"/>
    <s v=""/>
    <s v="H028"/>
    <s v="Unsafe lane changing"/>
    <x v="33"/>
    <s v="Event"/>
    <s v="Haz_13 Sub optimal lane use or lane change"/>
  </r>
  <r>
    <x v="0"/>
    <m/>
    <x v="12"/>
    <s v="C039"/>
    <s v="NULL"/>
    <s v="Encounters Emergency Service Vehicle on Call"/>
    <s v="C039 Encounters Emergency Service Vehicle on Call"/>
    <s v="C039 Encounters Emergency Service Vehicle on Call"/>
    <s v=""/>
    <s v="H028"/>
    <s v="Unsafe lane changing"/>
    <x v="33"/>
    <s v="Event"/>
    <s v="Haz_13 Sub optimal lane use or lane change"/>
  </r>
  <r>
    <x v="0"/>
    <m/>
    <x v="12"/>
    <s v="C103"/>
    <s v="NULL"/>
    <s v="Drivers confused by unclear signs, signals or road markings"/>
    <s v="C103 Drivers confused by unclear signs, signals or road markings"/>
    <s v="C103 Drivers confused by unclear signs, signals or road markings"/>
    <s v=""/>
    <s v="H028"/>
    <s v="Unsafe lane changing"/>
    <x v="33"/>
    <s v="Event"/>
    <s v="Haz_13 Sub optimal lane use or lane change"/>
  </r>
  <r>
    <x v="0"/>
    <m/>
    <x v="12"/>
    <s v="C110"/>
    <s v="NULL"/>
    <s v="Drivers suffer information overload"/>
    <s v="C110 Drivers suffer information overload"/>
    <s v="C110 Drivers suffer information overload"/>
    <s v=""/>
    <s v="H028"/>
    <s v="Unsafe lane changing"/>
    <x v="33"/>
    <s v="Event"/>
    <s v="Haz_13 Sub optimal lane use or lane change"/>
  </r>
  <r>
    <x v="0"/>
    <m/>
    <x v="12"/>
    <s v="C127"/>
    <s v="NULL"/>
    <s v="Failure to check behind "/>
    <s v="C127 Failure to check behind "/>
    <s v="C127 Failure to check behind "/>
    <s v=""/>
    <s v="H028"/>
    <s v="Unsafe lane changing"/>
    <x v="33"/>
    <s v="Event"/>
    <s v="Haz_13 Sub optimal lane use or lane change"/>
  </r>
  <r>
    <x v="0"/>
    <m/>
    <x v="12"/>
    <s v="C129"/>
    <s v="NULL"/>
    <s v="Disregard for highway code "/>
    <s v="C129 Disregard for highway code "/>
    <s v="C129 Disregard for highway code "/>
    <s v=""/>
    <s v="H027"/>
    <s v="Undertaking"/>
    <x v="34"/>
    <s v="Event"/>
    <s v="Haz_13 Sub optimal lane use or lane change"/>
  </r>
  <r>
    <x v="0"/>
    <m/>
    <x v="12"/>
    <s v="C130"/>
    <s v="NULL"/>
    <s v="Late merging "/>
    <s v="C130 Late merging "/>
    <s v="C130 Late merging "/>
    <s v=""/>
    <s v="H027"/>
    <s v="Undertaking"/>
    <x v="34"/>
    <s v="Event"/>
    <s v="Haz_13 Sub optimal lane use or lane change"/>
  </r>
  <r>
    <x v="0"/>
    <m/>
    <x v="12"/>
    <s v="C131"/>
    <s v="NULL"/>
    <s v="Overuse of offside lane "/>
    <s v="C131 Overuse of offside lane "/>
    <s v="C131 Overuse of offside lane "/>
    <s v=""/>
    <s v="H027"/>
    <s v="Undertaking"/>
    <x v="34"/>
    <s v="Event"/>
    <s v="Haz_13 Sub optimal lane use or lane change"/>
  </r>
  <r>
    <x v="0"/>
    <m/>
    <x v="12"/>
    <s v="C136"/>
    <s v="NULL"/>
    <s v="Driver confusion on lane merges"/>
    <s v="C136 Driver confusion on lane merges"/>
    <s v="C136 Driver confusion on lane merges"/>
    <s v=""/>
    <s v="H028"/>
    <s v="Unsafe lane changing"/>
    <x v="33"/>
    <s v="Event"/>
    <s v="Haz_13 Sub optimal lane use or lane change"/>
  </r>
  <r>
    <x v="0"/>
    <m/>
    <x v="12"/>
    <s v="C137"/>
    <s v="C135"/>
    <s v="Incorrect headlight flashing (sub-cause)"/>
    <s v="C137 Incorrect headlight flashing (sub-cause)"/>
    <s v=""/>
    <s v="C137 Incorrect headlight flashing (sub-cause)"/>
    <s v="H028"/>
    <s v="Unsafe lane changing"/>
    <x v="33"/>
    <s v="Event"/>
    <s v="Haz_13 Sub optimal lane use or lane change"/>
  </r>
  <r>
    <x v="0"/>
    <m/>
    <x v="12"/>
    <s v="C138"/>
    <s v="C135"/>
    <s v="Informal/indecisive communication during stationary traffic (sub-cause)"/>
    <s v="C138 Informal/indecisive communication during stationary traffic (sub-cause)"/>
    <s v=""/>
    <s v="C138 Informal/indecisive communication during stationary traffic (sub-cause)"/>
    <s v="H028"/>
    <s v="Unsafe lane changing"/>
    <x v="33"/>
    <s v="Event"/>
    <s v="Haz_13 Sub optimal lane use or lane change"/>
  </r>
  <r>
    <x v="0"/>
    <m/>
    <x v="12"/>
    <s v="C139"/>
    <s v="NULL"/>
    <s v="Insufficient headway (cutting up) "/>
    <s v="C139 Insufficient headway (cutting up) "/>
    <s v="C139 Insufficient headway (cutting up) "/>
    <s v=""/>
    <s v="H028"/>
    <s v="Unsafe lane changing"/>
    <x v="33"/>
    <s v="Event"/>
    <s v="Haz_13 Sub optimal lane use or lane change"/>
  </r>
  <r>
    <x v="0"/>
    <m/>
    <x v="12"/>
    <s v="C140"/>
    <s v="NULL"/>
    <s v="Rapid lane change"/>
    <s v="C140 Rapid lane change"/>
    <s v="C140 Rapid lane change"/>
    <s v=""/>
    <s v="H028"/>
    <s v="Unsafe lane changing"/>
    <x v="33"/>
    <s v="Event"/>
    <s v="Haz_13 Sub optimal lane use or lane change"/>
  </r>
  <r>
    <x v="0"/>
    <m/>
    <x v="12"/>
    <s v="C141"/>
    <s v="NULL"/>
    <s v="Slow change"/>
    <s v="C141 Slow change"/>
    <s v="C141 Slow change"/>
    <s v=""/>
    <s v="H028"/>
    <s v="Unsafe lane changing"/>
    <x v="33"/>
    <s v="Event"/>
    <s v="Haz_13 Sub optimal lane use or lane change"/>
  </r>
  <r>
    <x v="0"/>
    <m/>
    <x v="12"/>
    <s v="C142"/>
    <s v="C135"/>
    <s v="Vehicle does not indicate (sub-cause)"/>
    <s v="C142 Vehicle does not indicate (sub-cause)"/>
    <s v=""/>
    <s v="C142 Vehicle does not indicate (sub-cause)"/>
    <s v="H028"/>
    <s v="Unsafe lane changing"/>
    <x v="33"/>
    <s v="Event"/>
    <s v="Haz_13 Sub optimal lane use or lane change"/>
  </r>
  <r>
    <x v="0"/>
    <m/>
    <x v="12"/>
    <s v="C143"/>
    <s v="NULL"/>
    <s v="Vehicle driving too close behind a large vehicle"/>
    <s v="C143 Vehicle driving too close behind a large vehicle"/>
    <s v="C143 Vehicle driving too close behind a large vehicle"/>
    <s v=""/>
    <s v="H028"/>
    <s v="Unsafe lane changing"/>
    <x v="33"/>
    <s v="Event"/>
    <s v="Haz_13 Sub optimal lane use or lane change"/>
  </r>
  <r>
    <x v="0"/>
    <m/>
    <x v="12"/>
    <s v="C144"/>
    <s v="C135"/>
    <s v="Vehicle indicates incorrectly (sub-cause)"/>
    <s v="C144 Vehicle indicates incorrectly (sub-cause)"/>
    <s v=""/>
    <s v="C144 Vehicle indicates incorrectly (sub-cause)"/>
    <s v="H028"/>
    <s v="Unsafe lane changing"/>
    <x v="33"/>
    <s v="Event"/>
    <s v="Haz_13 Sub optimal lane use or lane change"/>
  </r>
  <r>
    <x v="0"/>
    <m/>
    <x v="12"/>
    <s v="C145"/>
    <s v="NULL"/>
    <s v="Visibility of overhead signs obscured by lorries"/>
    <s v="C145 Visibility of overhead signs obscured by lorries"/>
    <s v="C145 Visibility of overhead signs obscured by lorries"/>
    <s v=""/>
    <s v="H028"/>
    <s v="Unsafe lane changing"/>
    <x v="33"/>
    <s v="Event"/>
    <s v="Haz_13 Sub optimal lane use or lane change"/>
  </r>
  <r>
    <x v="0"/>
    <m/>
    <x v="12"/>
    <s v="C164"/>
    <s v="C135"/>
    <s v="Change in vehicle speed (sub-cause)"/>
    <s v="C164 Change in vehicle speed (sub-cause)"/>
    <s v=""/>
    <s v="C164 Change in vehicle speed (sub-cause)"/>
    <s v="H028"/>
    <s v="Unsafe lane changing"/>
    <x v="33"/>
    <s v="Event"/>
    <s v="Haz_13 Sub optimal lane use or lane change"/>
  </r>
  <r>
    <x v="1"/>
    <m/>
    <x v="13"/>
    <s v="C001"/>
    <s v="NULL"/>
    <s v="Driver tiredness"/>
    <s v="C001 Driver tiredness"/>
    <s v="C001 Driver tiredness"/>
    <s v=""/>
    <s v="H030"/>
    <s v="Vehicle drifts off carriageway"/>
    <x v="35"/>
    <s v="Event"/>
    <s v="Haz_14 Vehicle drifts off carriageway"/>
  </r>
  <r>
    <x v="1"/>
    <m/>
    <x v="13"/>
    <s v="C013"/>
    <s v="NULL"/>
    <s v="Influence of drugs and alcohol"/>
    <s v="C013 Influence of drugs and alcohol"/>
    <s v="C013 Influence of drugs and alcohol"/>
    <s v=""/>
    <s v="H030"/>
    <s v="Vehicle drifts off carriageway"/>
    <x v="35"/>
    <s v="Event"/>
    <s v="Haz_14 Vehicle drifts off carriageway"/>
  </r>
  <r>
    <x v="1"/>
    <m/>
    <x v="13"/>
    <s v="C019"/>
    <s v="NULL"/>
    <s v="Vehicle mechanical fault "/>
    <s v="C019 Vehicle mechanical fault "/>
    <s v="C019 Vehicle mechanical fault "/>
    <s v=""/>
    <s v="H030"/>
    <s v="Vehicle drifts off carriageway"/>
    <x v="35"/>
    <s v="Event"/>
    <s v="Haz_14 Vehicle drifts off carriageway"/>
  </r>
  <r>
    <x v="1"/>
    <m/>
    <x v="13"/>
    <s v="C023"/>
    <s v="NULL"/>
    <s v="Driver distracted (other causes)"/>
    <s v="C023 Driver distracted (other causes)"/>
    <s v="C023 Driver distracted (other causes)"/>
    <s v=""/>
    <s v="H030"/>
    <s v="Vehicle drifts off carriageway"/>
    <x v="35"/>
    <s v="Event"/>
    <s v="Haz_14 Vehicle drifts off carriageway"/>
  </r>
  <r>
    <x v="1"/>
    <m/>
    <x v="13"/>
    <s v="C026"/>
    <s v="NULL"/>
    <s v="Poor visibility"/>
    <s v="C026 Poor visibility"/>
    <s v="C026 Poor visibility"/>
    <s v=""/>
    <s v="H030"/>
    <s v="Vehicle drifts off carriageway"/>
    <x v="35"/>
    <s v="Event"/>
    <s v="Haz_14 Vehicle drifts off carriageway"/>
  </r>
  <r>
    <x v="1"/>
    <m/>
    <x v="13"/>
    <s v="C038"/>
    <s v="NULL"/>
    <s v="Encounters abnormal/Oversize load"/>
    <s v="C038 Encounters abnormal/Oversize load"/>
    <s v="C038 Encounters abnormal/Oversize load"/>
    <s v=""/>
    <s v="H030"/>
    <s v="Vehicle drifts off carriageway"/>
    <x v="35"/>
    <s v="Event"/>
    <s v="Haz_14 Vehicle drifts off carriageway"/>
  </r>
  <r>
    <x v="1"/>
    <m/>
    <x v="13"/>
    <s v="C150"/>
    <s v="NULL"/>
    <s v="Confusing lane markings"/>
    <s v="C150 Confusing lane markings"/>
    <s v="C150 Confusing lane markings"/>
    <s v=""/>
    <s v="H030"/>
    <s v="Vehicle drifts off carriageway"/>
    <x v="35"/>
    <s v="Event"/>
    <s v="Haz_14 Vehicle drifts off carriageway"/>
  </r>
  <r>
    <x v="1"/>
    <m/>
    <x v="13"/>
    <s v="C151"/>
    <s v="NULL"/>
    <s v="Driver error (distracted etc)"/>
    <s v="C151 Driver error (distracted etc)"/>
    <s v="C151 Driver error (distracted etc)"/>
    <s v=""/>
    <s v="H030"/>
    <s v="Vehicle drifts off carriageway"/>
    <x v="35"/>
    <s v="Event"/>
    <s v="Haz_14 Vehicle drifts off carriageway"/>
  </r>
  <r>
    <x v="1"/>
    <m/>
    <x v="13"/>
    <s v="C152"/>
    <s v="NULL"/>
    <s v="Infrastructure not visible enough"/>
    <s v="C152 Infrastructure not visible enough"/>
    <s v="C152 Infrastructure not visible enough"/>
    <s v=""/>
    <s v="H030"/>
    <s v="Vehicle drifts off carriageway"/>
    <x v="35"/>
    <s v="Event"/>
    <s v="Haz_14 Vehicle drifts off carriageway"/>
  </r>
  <r>
    <x v="1"/>
    <m/>
    <x v="13"/>
    <s v="C153"/>
    <s v="NULL"/>
    <s v="Lanes not wide enough"/>
    <s v="C153 Lanes not wide enough"/>
    <s v="C153 Lanes not wide enough"/>
    <s v=""/>
    <s v="H030"/>
    <s v="Vehicle drifts off carriageway"/>
    <x v="35"/>
    <s v="Event"/>
    <s v="Haz_14 Vehicle drifts off carriageway"/>
  </r>
  <r>
    <x v="1"/>
    <m/>
    <x v="13"/>
    <s v="C154"/>
    <s v="NULL"/>
    <s v="Lighting inadequate"/>
    <s v="C154 Lighting inadequate"/>
    <s v="C154 Lighting inadequate"/>
    <s v=""/>
    <s v="H030"/>
    <s v="Vehicle drifts off carriageway"/>
    <x v="35"/>
    <s v="Event"/>
    <s v="Haz_14 Vehicle drifts off carriageway"/>
  </r>
  <r>
    <x v="1"/>
    <m/>
    <x v="13"/>
    <s v="C155"/>
    <s v="NULL"/>
    <s v="Vehicle trying to avoid another incident"/>
    <s v="C155 Vehicle trying to avoid another incident"/>
    <s v="C155 Vehicle trying to avoid another incident"/>
    <s v=""/>
    <s v="H030"/>
    <s v="Vehicle drifts off carriageway"/>
    <x v="35"/>
    <s v="Event"/>
    <s v="Haz_14 Vehicle drifts off carriageway"/>
  </r>
  <r>
    <x v="2"/>
    <s v="Electricution"/>
    <x v="14"/>
    <s v="C073"/>
    <s v="NULL"/>
    <s v="Abnormal/Oversize load"/>
    <s v="C073 Abnormal/Oversize load"/>
    <s v="C073 Abnormal/Oversize load"/>
    <s v=""/>
    <s v="H045"/>
    <s v="Overhead Live Wires"/>
    <x v="36"/>
    <s v="Event"/>
    <s v="Haz_15 Infrastructure"/>
  </r>
  <r>
    <x v="2"/>
    <m/>
    <x v="14"/>
    <s v="C073"/>
    <s v="NULL"/>
    <s v="Abnormal/Oversize load"/>
    <s v="C073 Abnormal/Oversize load"/>
    <s v="C073 Abnormal/Oversize load"/>
    <s v=""/>
    <s v="H048"/>
    <s v="Infrastructure next to or above roadway (not Overhead Live Wires)"/>
    <x v="37"/>
    <s v="State"/>
    <s v="Haz_15 Infrastructure"/>
  </r>
  <r>
    <x v="2"/>
    <s v="Electricution"/>
    <x v="14"/>
    <s v="C162"/>
    <s v="C205"/>
    <s v="Cable joint failure (sub-cause)"/>
    <s v="C162 Cable joint failure (sub-cause)"/>
    <s v="C205 Encroachment into normal vehicle envelope "/>
    <s v="C162 Cable joint failure (sub-cause)"/>
    <s v="H045"/>
    <s v="Overhead Live Wires"/>
    <x v="36"/>
    <s v="State"/>
    <s v="Haz_15 Infrastructure"/>
  </r>
  <r>
    <x v="6"/>
    <s v="Falling object"/>
    <x v="14"/>
    <s v="C166"/>
    <s v="NULL"/>
    <s v="Component failure"/>
    <s v="C166 Component failure"/>
    <s v="C166 Component failure"/>
    <s v=""/>
    <s v="H050"/>
    <s v="Infrastructure collapse"/>
    <x v="38"/>
    <s v="Event"/>
    <s v="Haz_15 Infrastructure"/>
  </r>
  <r>
    <x v="2"/>
    <s v="Electricution"/>
    <x v="14"/>
    <s v="C170"/>
    <s v="C205"/>
    <s v="Damage (e.g. sustainted in previous collision)"/>
    <s v="C170 Damage (e.g. sustainted in previous collision)"/>
    <s v="C205 Encroachment into normal vehicle envelope "/>
    <s v="C170 Damage (e.g. sustainted in previous collision)"/>
    <s v="H045"/>
    <s v="Overhead Live Wires"/>
    <x v="36"/>
    <s v="State"/>
    <s v="Haz_15 Infrastructure"/>
  </r>
  <r>
    <x v="2"/>
    <m/>
    <x v="14"/>
    <s v="C170"/>
    <s v="C205"/>
    <s v="Damage (e.g. sustainted in previous collision)"/>
    <s v="C170 Damage (e.g. sustainted in previous collision)"/>
    <s v="C205 Encroachment into normal vehicle envelope "/>
    <s v="C170 Damage (e.g. sustainted in previous collision)"/>
    <s v="H048"/>
    <s v="Infrastructure next to or above roadway (not Overhead Live Wires)"/>
    <x v="37"/>
    <s v="State"/>
    <s v="Haz_15 Infrastructure"/>
  </r>
  <r>
    <x v="6"/>
    <s v="Falling object"/>
    <x v="14"/>
    <s v="C196"/>
    <s v="NULL"/>
    <s v="Tensioning system failure"/>
    <s v="C196 Tensioning system failure"/>
    <s v="C196 Tensioning system failure"/>
    <s v=""/>
    <s v="H050"/>
    <s v="Infrastructure collapse"/>
    <x v="38"/>
    <s v="Event"/>
    <s v="Haz_15 Infrastructure"/>
  </r>
  <r>
    <x v="2"/>
    <s v="Electricution"/>
    <x v="14"/>
    <s v="C196"/>
    <s v="C205"/>
    <s v="Tensioning system failure (sub-cause)"/>
    <s v="C196 Tensioning system failure (sub-cause)"/>
    <s v="C205 Encroachment into normal vehicle envelope "/>
    <s v="C196 Tensioning system failure (sub-cause)"/>
    <s v="H045"/>
    <s v="Overhead Live Wires"/>
    <x v="36"/>
    <s v="State"/>
    <s v="Haz_15 Infrastructure"/>
  </r>
  <r>
    <x v="2"/>
    <s v="Electricution"/>
    <x v="14"/>
    <s v="C205"/>
    <s v="NULL"/>
    <s v="Encroachment into normal vehicle envelope "/>
    <s v="C205 Encroachment into normal vehicle envelope "/>
    <s v="C205 Encroachment into normal vehicle envelope "/>
    <s v=""/>
    <s v="H045"/>
    <s v="Overhead Live Wires"/>
    <x v="36"/>
    <s v="State"/>
    <s v="Haz_15 Infrastructure"/>
  </r>
  <r>
    <x v="2"/>
    <m/>
    <x v="14"/>
    <s v="C205"/>
    <s v="NULL"/>
    <s v="Encroachment into normal vehicle envelope "/>
    <s v="C205 Encroachment into normal vehicle envelope "/>
    <s v="C205 Encroachment into normal vehicle envelope "/>
    <s v=""/>
    <s v="H048"/>
    <s v="Infrastructure next to or above roadway (not Overhead Live Wires)"/>
    <x v="37"/>
    <s v="State"/>
    <s v="Haz_15 Infrastructure"/>
  </r>
  <r>
    <x v="6"/>
    <s v="Falling object"/>
    <x v="14"/>
    <s v="C222"/>
    <s v="NULL"/>
    <s v="Impact from vehicle"/>
    <s v="C222 Impact from vehicle"/>
    <s v="C222 Impact from vehicle"/>
    <s v=""/>
    <s v="H050"/>
    <s v="Infrastructure collapse"/>
    <x v="38"/>
    <s v="Event"/>
    <s v="Haz_15 Infrastructure"/>
  </r>
  <r>
    <x v="2"/>
    <s v="Electricution"/>
    <x v="14"/>
    <s v="C227"/>
    <s v="C205"/>
    <s v="Excessive heat causing wires to sag (sub-cause)"/>
    <s v="C227 Excessive heat causing wires to sag (sub-cause)"/>
    <s v="C205 Encroachment into normal vehicle envelope "/>
    <s v="C227 Excessive heat causing wires to sag (sub-cause)"/>
    <s v="H045"/>
    <s v="Overhead Live Wires"/>
    <x v="36"/>
    <s v="State"/>
    <s v="Haz_15 Infrastructure"/>
  </r>
  <r>
    <x v="2"/>
    <s v="Electricution"/>
    <x v="14"/>
    <s v="C228"/>
    <s v="C205"/>
    <s v="Installed in wrong location (sub-cause)"/>
    <s v="C228 Installed in wrong location (sub-cause)"/>
    <s v="C205 Encroachment into normal vehicle envelope "/>
    <s v="C228 Installed in wrong location (sub-cause)"/>
    <s v="H045"/>
    <s v="Overhead Live Wires"/>
    <x v="36"/>
    <s v="State"/>
    <s v="Haz_15 Infrastructure"/>
  </r>
  <r>
    <x v="2"/>
    <m/>
    <x v="14"/>
    <s v="C228"/>
    <s v="C205"/>
    <s v="Installed in wrong location (sub-cause)"/>
    <s v="C228 Installed in wrong location (sub-cause)"/>
    <s v="C205 Encroachment into normal vehicle envelope "/>
    <s v="C228 Installed in wrong location (sub-cause)"/>
    <s v="H048"/>
    <s v="Infrastructure next to or above roadway (not Overhead Live Wires)"/>
    <x v="37"/>
    <s v="State"/>
    <s v="Haz_15 Infrastructure"/>
  </r>
  <r>
    <x v="2"/>
    <s v="Electricution"/>
    <x v="14"/>
    <s v="C229"/>
    <s v="C205"/>
    <s v="Site constraints (sub-cause)"/>
    <s v="C229 Site constraints (sub-cause)"/>
    <s v="C205 Encroachment into normal vehicle envelope "/>
    <s v="C229 Site constraints (sub-cause)"/>
    <s v="H045"/>
    <s v="Overhead Live Wires"/>
    <x v="36"/>
    <s v="State"/>
    <s v="Haz_15 Infrastructure"/>
  </r>
  <r>
    <x v="2"/>
    <m/>
    <x v="14"/>
    <s v="C229"/>
    <s v="C205"/>
    <s v="Site constraints (sub-cause)"/>
    <s v="C229 Site constraints (sub-cause)"/>
    <s v="C205 Encroachment into normal vehicle envelope "/>
    <s v="C229 Site constraints (sub-cause)"/>
    <s v="H048"/>
    <s v="Infrastructure next to or above roadway (not Overhead Live Wires)"/>
    <x v="37"/>
    <s v="State"/>
    <s v="Haz_15 Infrastructure"/>
  </r>
  <r>
    <x v="5"/>
    <m/>
    <x v="15"/>
    <s v="C---"/>
    <s v="NULL"/>
    <s v="No Cause"/>
    <s v="C--- No Cause"/>
    <s v="C--- No Cause"/>
    <s v=""/>
    <s v="H061"/>
    <s v="System failure - signs or signals incorrectly indicate that lanes with static roadworks are open"/>
    <x v="39"/>
    <s v="State"/>
    <s v="Haz_16 Maintenance"/>
  </r>
  <r>
    <x v="5"/>
    <m/>
    <x v="15"/>
    <s v="C---"/>
    <s v="NULL"/>
    <s v="No Cause"/>
    <s v="C--- No Cause"/>
    <s v="C--- No Cause"/>
    <s v=""/>
    <s v="H062"/>
    <s v="The driver loses control and enters the maintenance site"/>
    <x v="40"/>
    <s v="Event"/>
    <s v="Haz_16 Maintenance"/>
  </r>
  <r>
    <x v="5"/>
    <m/>
    <x v="15"/>
    <s v="C001"/>
    <s v="C216"/>
    <s v="Driver tiredness (sub-cause)"/>
    <s v="C001 Driver tiredness (sub-cause)"/>
    <s v="C216 Does not notice traffic management "/>
    <s v="C001 Driver tiredness (sub-cause)"/>
    <s v="H034"/>
    <s v="Driver ignores traffic management protecting a maintenance site "/>
    <x v="41"/>
    <s v="Event"/>
    <s v="Haz_16 Maintenance"/>
  </r>
  <r>
    <x v="5"/>
    <m/>
    <x v="15"/>
    <s v="C017"/>
    <s v="NULL"/>
    <s v="Tries to gain some advantage"/>
    <s v="C017 Tries to gain some advantage"/>
    <s v="C017 Tries to gain some advantage"/>
    <s v=""/>
    <s v="H034"/>
    <s v="Driver ignores traffic management protecting a maintenance site "/>
    <x v="41"/>
    <s v="Event"/>
    <s v="Haz_16 Maintenance"/>
  </r>
  <r>
    <x v="5"/>
    <m/>
    <x v="15"/>
    <s v="C118"/>
    <s v="NULL"/>
    <s v="Equipment repair - other"/>
    <s v="C118 Equipment repair - other"/>
    <s v="C118 Equipment repair - other"/>
    <s v=""/>
    <s v="H059"/>
    <s v="Roadworks - short term static "/>
    <x v="42"/>
    <s v="State"/>
    <s v="Haz_16 Maintenance"/>
  </r>
  <r>
    <x v="5"/>
    <m/>
    <x v="15"/>
    <s v="C151"/>
    <s v="NULL"/>
    <s v="Driver error (distracted etc)"/>
    <s v="C151 Driver error (distracted etc)"/>
    <s v="C151 Driver error (distracted etc)"/>
    <s v=""/>
    <s v="H057"/>
    <s v="Road Traffic Collision in live lane pushes one or more vehicles into a maintenance site"/>
    <x v="43"/>
    <s v="Event"/>
    <s v="Haz_16 Maintenance"/>
  </r>
  <r>
    <x v="5"/>
    <m/>
    <x v="15"/>
    <s v="C163"/>
    <s v="NULL"/>
    <s v="Central reserve repair"/>
    <s v="C163 Central reserve repair"/>
    <s v="C163 Central reserve repair"/>
    <s v=""/>
    <s v="H059"/>
    <s v="Roadworks - short term static "/>
    <x v="42"/>
    <s v="State"/>
    <s v="Haz_16 Maintenance"/>
  </r>
  <r>
    <x v="5"/>
    <m/>
    <x v="15"/>
    <s v="C171"/>
    <s v="NULL"/>
    <s v="Inspection of damage to nearside safety barrier "/>
    <s v="C171 Inspection of damage to nearside safety barrier "/>
    <s v="C171 Inspection of damage to nearside safety barrier "/>
    <s v=""/>
    <s v="H060"/>
    <s v="Short duration stops / debris removal"/>
    <x v="44"/>
    <s v="State"/>
    <s v="Haz_16 Maintenance"/>
  </r>
  <r>
    <x v="5"/>
    <m/>
    <x v="15"/>
    <s v="C173"/>
    <s v="NULL"/>
    <s v="Large debris removal"/>
    <s v="C173 Large debris removal"/>
    <s v="C173 Large debris removal"/>
    <s v=""/>
    <s v="H060"/>
    <s v="Short duration stops / debris removal"/>
    <x v="44"/>
    <s v="State"/>
    <s v="Haz_16 Maintenance"/>
  </r>
  <r>
    <x v="5"/>
    <m/>
    <x v="15"/>
    <s v="C183"/>
    <s v="NULL"/>
    <s v="Vehicle hits safety barrier at point where maintenance is taking place on verge "/>
    <s v="C183 Vehicle hits safety barrier at point where maintenance is taking place on verge "/>
    <s v="C183 Vehicle hits safety barrier at point where maintenance is taking place on verge "/>
    <s v=""/>
    <s v="H053"/>
    <s v="Collision with workers doing maintenance  on verge"/>
    <x v="45"/>
    <s v="State"/>
    <s v="Haz_16 Maintenance"/>
  </r>
  <r>
    <x v="5"/>
    <m/>
    <x v="15"/>
    <s v="C199"/>
    <s v="NULL"/>
    <s v="Safety barrier repair"/>
    <s v="C199 Safety barrier repair"/>
    <s v="C199 Safety barrier repair"/>
    <s v=""/>
    <s v="H059"/>
    <s v="Roadworks - short term static "/>
    <x v="42"/>
    <s v="State"/>
    <s v="Haz_16 Maintenance"/>
  </r>
  <r>
    <x v="5"/>
    <m/>
    <x v="15"/>
    <s v="C203"/>
    <s v="NULL"/>
    <s v="Repair to infrastructure "/>
    <s v="C203 Repair to infrastructure "/>
    <s v="C203 Repair to infrastructure "/>
    <s v=""/>
    <s v="H056"/>
    <s v="Roadworks - long term static"/>
    <x v="46"/>
    <s v="State"/>
    <s v="Haz_16 Maintenance"/>
  </r>
  <r>
    <x v="5"/>
    <m/>
    <x v="15"/>
    <s v="C204"/>
    <s v="NULL"/>
    <s v="Resurfacing "/>
    <s v="C204 Resurfacing "/>
    <s v="C204 Resurfacing "/>
    <s v=""/>
    <s v="H056"/>
    <s v="Roadworks - long term static"/>
    <x v="46"/>
    <s v="State"/>
    <s v="Haz_16 Maintenance"/>
  </r>
  <r>
    <x v="5"/>
    <m/>
    <x v="15"/>
    <s v="C206"/>
    <s v="NULL"/>
    <s v="Misunderstands traffic management warning signs and signals "/>
    <s v="C206 Misunderstands traffic management warning signs and signals "/>
    <s v="C206 Misunderstands traffic management warning signs and signals "/>
    <s v=""/>
    <s v="H034"/>
    <s v="Driver ignores traffic management protecting a maintenance site "/>
    <x v="41"/>
    <s v="Event"/>
    <s v="Haz_16 Maintenance"/>
  </r>
  <r>
    <x v="5"/>
    <m/>
    <x v="15"/>
    <s v="C215"/>
    <s v="NULL"/>
    <s v="Does not believe traffic management warning signs "/>
    <s v="C215 Does not believe traffic management warning signs "/>
    <s v="C215 Does not believe traffic management warning signs "/>
    <s v=""/>
    <s v="H034"/>
    <s v="Driver ignores traffic management protecting a maintenance site "/>
    <x v="41"/>
    <s v="Event"/>
    <s v="Haz_16 Maintenance"/>
  </r>
  <r>
    <x v="5"/>
    <m/>
    <x v="15"/>
    <s v="C216"/>
    <s v="NULL"/>
    <s v="Does not notice traffic management "/>
    <s v="C216 Does not notice traffic management "/>
    <s v="C216 Does not notice traffic management "/>
    <s v=""/>
    <s v="H034"/>
    <s v="Driver ignores traffic management protecting a maintenance site "/>
    <x v="41"/>
    <s v="Event"/>
    <s v="Haz_16 Maintenance"/>
  </r>
  <r>
    <x v="5"/>
    <m/>
    <x v="15"/>
    <s v="C217"/>
    <s v="NULL"/>
    <s v="Light Rail Infrastruture maintenance"/>
    <s v="C217 Light Rail Infrastruture maintenance"/>
    <s v="C217 Light Rail Infrastruture maintenance"/>
    <s v=""/>
    <s v="H059"/>
    <s v="Roadworks - short term static "/>
    <x v="42"/>
    <s v="State"/>
    <s v="Haz_16 Maintenance"/>
  </r>
  <r>
    <x v="5"/>
    <m/>
    <x v="15"/>
    <s v="C218"/>
    <s v="NULL"/>
    <s v="Drainage inspections "/>
    <s v="C218 Drainage inspections "/>
    <s v="C218 Drainage inspections "/>
    <s v=""/>
    <s v="H060"/>
    <s v="Short duration stops / debris removal"/>
    <x v="44"/>
    <s v="State"/>
    <s v="Haz_16 Maintenance"/>
  </r>
  <r>
    <x v="7"/>
    <m/>
    <x v="16"/>
    <s v="C106"/>
    <s v="NULL"/>
    <s v="Animal in/on roadway"/>
    <s v="C106 Animal in/on roadway"/>
    <s v="C106 Animal in/on roadway"/>
    <s v=""/>
    <s v="H098"/>
    <s v="Animal in running lane"/>
    <x v="47"/>
    <s v="State"/>
    <s v="Haz_17 Debris/Animal"/>
  </r>
  <r>
    <x v="7"/>
    <m/>
    <x v="16"/>
    <s v="C172"/>
    <s v="NULL"/>
    <s v="Insecure connection to caravan / trailer"/>
    <s v="C172 Insecure connection to caravan / trailer"/>
    <s v="C172 Insecure connection to caravan / trailer"/>
    <s v=""/>
    <s v="H058"/>
    <s v="Debris in running lane"/>
    <x v="48"/>
    <s v="State"/>
    <s v="Haz_17 Debris/Animal"/>
  </r>
  <r>
    <x v="7"/>
    <m/>
    <x v="16"/>
    <s v="C174"/>
    <s v="NULL"/>
    <s v="Load shedding"/>
    <s v="C174 Load shedding"/>
    <s v="C174 Load shedding"/>
    <s v=""/>
    <s v="H058"/>
    <s v="Debris in running lane"/>
    <x v="48"/>
    <s v="State"/>
    <s v="Haz_17 Debris/Animal"/>
  </r>
  <r>
    <x v="7"/>
    <m/>
    <x v="16"/>
    <s v="C175"/>
    <s v="NULL"/>
    <s v="Maintenance work site near by "/>
    <s v="C175 Maintenance work site near by "/>
    <s v="C175 Maintenance work site near by "/>
    <s v=""/>
    <s v="H058"/>
    <s v="Debris in running lane"/>
    <x v="48"/>
    <s v="State"/>
    <s v="Haz_17 Debris/Animal"/>
  </r>
  <r>
    <x v="7"/>
    <m/>
    <x v="16"/>
    <s v="C184"/>
    <s v="C222"/>
    <s v="Vandals throw objects from overbridges (sub-cause)"/>
    <s v="C184 Vandals throw objects from overbridges (sub-cause)"/>
    <s v="C222 Impact from vehicle"/>
    <s v="C184 Vandals throw objects from overbridges (sub-cause)"/>
    <s v="H058"/>
    <s v="Debris in running lane"/>
    <x v="48"/>
    <s v="State"/>
    <s v="Haz_17 Debris/Animal"/>
  </r>
  <r>
    <x v="7"/>
    <m/>
    <x v="16"/>
    <s v="C190"/>
    <s v="C222"/>
    <s v="Tools dropped and left after maintenance (sub-cause)"/>
    <s v="C190 Tools dropped and left after maintenance (sub-cause)"/>
    <s v="C222 Impact from vehicle"/>
    <s v="C190 Tools dropped and left after maintenance (sub-cause)"/>
    <s v="H058"/>
    <s v="Debris in running lane"/>
    <x v="48"/>
    <s v="State"/>
    <s v="Haz_17 Debris/Animal"/>
  </r>
  <r>
    <x v="7"/>
    <m/>
    <x v="16"/>
    <s v="C197"/>
    <s v="C222"/>
    <s v="Structural design failure (sub-cause)"/>
    <s v="C197 Structural design failure (sub-cause)"/>
    <s v="C222 Impact from vehicle"/>
    <s v="C197 Structural design failure (sub-cause)"/>
    <s v="H058"/>
    <s v="Debris in running lane"/>
    <x v="48"/>
    <s v="State"/>
    <s v="Haz_17 Debris/Animal"/>
  </r>
  <r>
    <x v="7"/>
    <m/>
    <x v="16"/>
    <s v="C202"/>
    <s v="NULL"/>
    <s v="Mechanical parts fall off vehicle"/>
    <s v="C202 Mechanical parts fall off vehicle"/>
    <s v="C202 Mechanical parts fall off vehicle"/>
    <s v=""/>
    <s v="H058"/>
    <s v="Debris in running lane"/>
    <x v="48"/>
    <s v="State"/>
    <s v="Haz_17 Debris/Animal"/>
  </r>
  <r>
    <x v="7"/>
    <m/>
    <x v="16"/>
    <s v="C207"/>
    <s v="NULL"/>
    <s v="Object falls off overhead structure"/>
    <s v="C207 Object falls off overhead structure"/>
    <s v="C207 Object falls off overhead structure"/>
    <s v=""/>
    <s v="H058"/>
    <s v="Debris in running lane"/>
    <x v="48"/>
    <s v="State"/>
    <s v="Haz_17 Debris/Animal"/>
  </r>
  <r>
    <x v="7"/>
    <m/>
    <x v="16"/>
    <s v="C212"/>
    <s v="C222"/>
    <s v="Failure of component or fitting on infrastructure (sub-cause)"/>
    <s v="C212 Failure of component or fitting on infrastructure (sub-cause)"/>
    <s v="C222 Impact from vehicle"/>
    <s v="C212 Failure of component or fitting on infrastructure (sub-cause)"/>
    <s v="H058"/>
    <s v="Debris in running lane"/>
    <x v="48"/>
    <s v="State"/>
    <s v="Haz_17 Debris/Animal"/>
  </r>
  <r>
    <x v="7"/>
    <m/>
    <x v="16"/>
    <s v="C441"/>
    <s v="C222"/>
    <s v="Installation or maintenance error (sub-cause)"/>
    <s v="C441 Installation or maintenance error (sub-cause)"/>
    <s v="C222 Impact from vehicle"/>
    <s v="C441 Installation or maintenance error (sub-cause)"/>
    <s v="H058"/>
    <s v="Debris in running lane"/>
    <x v="48"/>
    <s v="State"/>
    <s v="Haz_17 Debris/Animal"/>
  </r>
  <r>
    <x v="4"/>
    <m/>
    <x v="17"/>
    <s v="C004"/>
    <s v="NULL"/>
    <s v="Failed or Conflicting signals"/>
    <s v="C004 Failed or Conflicting signals"/>
    <s v="C004 Failed or Conflicting signals"/>
    <s v=""/>
    <s v="H049"/>
    <s v="Signal Failure"/>
    <x v="49"/>
    <s v="State"/>
    <s v="Haz_18 Pedestrians / Cyclists"/>
  </r>
  <r>
    <x v="4"/>
    <m/>
    <x v="17"/>
    <s v="C005"/>
    <s v="NULL"/>
    <s v="Power Failure"/>
    <s v="C005 Power Failure"/>
    <s v="C005 Power Failure"/>
    <s v=""/>
    <s v="H049"/>
    <s v="Signal Failure"/>
    <x v="49"/>
    <s v="State"/>
    <s v="Haz_18 Pedestrians / Cyclists"/>
  </r>
  <r>
    <x v="4"/>
    <m/>
    <x v="17"/>
    <s v="C037"/>
    <s v="C219"/>
    <s v="Debris or obstruction on roadway (sub-cause)"/>
    <s v="C037 Debris or obstruction on roadway (sub-cause)"/>
    <s v="C219 Driver allows passengers to disembark"/>
    <s v="C037 Debris or obstruction on roadway (sub-cause)"/>
    <s v="H054"/>
    <s v="Pedestrian(s) / Cyclists (s) in path of vehicle"/>
    <x v="50"/>
    <s v="Event"/>
    <s v="Haz_18 Pedestrians / Cyclists"/>
  </r>
  <r>
    <x v="4"/>
    <m/>
    <x v="17"/>
    <s v="C040"/>
    <s v="NULL"/>
    <s v="Pedestrian / Cyclist crossing roadway"/>
    <s v="C040 Pedestrian / Cyclist crossing roadway"/>
    <s v="C040 Pedestrian / Cyclist crossing roadway"/>
    <s v=""/>
    <s v="H054"/>
    <s v="Pedestrian(s) / Cyclists (s) in path of vehicle"/>
    <x v="50"/>
    <s v="Event"/>
    <s v="Haz_18 Pedestrians / Cyclists"/>
  </r>
  <r>
    <x v="4"/>
    <m/>
    <x v="17"/>
    <s v="C041"/>
    <s v="C457"/>
    <s v="Pedestrian crosses both carriageways to reach emergency phone (sub-cause)"/>
    <s v="C041 Pedestrian crosses both carriageways to reach emergency phone (sub-cause)"/>
    <s v="C457 Illness, sleepiness (Sub-Cause)"/>
    <s v="C041 Pedestrian crosses both carriageways to reach emergency phone (sub-cause)"/>
    <s v="H054"/>
    <s v="Pedestrian(s) / Cyclists (s) in path of vehicle"/>
    <x v="50"/>
    <s v="Event"/>
    <s v="Haz_18 Pedestrians / Cyclists"/>
  </r>
  <r>
    <x v="4"/>
    <m/>
    <x v="17"/>
    <s v="C042"/>
    <s v="C457"/>
    <s v="Pedestrian crossing lanes from broken down vehicle (sub-cause)"/>
    <s v="C042 Pedestrian crossing lanes from broken down vehicle (sub-cause)"/>
    <s v="C457 Illness, sleepiness (Sub-Cause)"/>
    <s v="C042 Pedestrian crossing lanes from broken down vehicle (sub-cause)"/>
    <s v="H054"/>
    <s v="Pedestrian(s) / Cyclists (s) in path of vehicle"/>
    <x v="50"/>
    <s v="Event"/>
    <s v="Haz_18 Pedestrians / Cyclists"/>
  </r>
  <r>
    <x v="4"/>
    <m/>
    <x v="17"/>
    <s v="C043"/>
    <s v="C457"/>
    <s v="Shortcut (sub-cause)"/>
    <s v="C043 Shortcut (sub-cause)"/>
    <s v="C457 Illness, sleepiness (Sub-Cause)"/>
    <s v="C043 Shortcut (sub-cause)"/>
    <s v="H054"/>
    <s v="Pedestrian(s) / Cyclists (s) in path of vehicle"/>
    <x v="50"/>
    <s v="Event"/>
    <s v="Haz_18 Pedestrians / Cyclists"/>
  </r>
  <r>
    <x v="4"/>
    <m/>
    <x v="17"/>
    <s v="C044"/>
    <s v="C457"/>
    <s v="To catch public transport (sub-cause)"/>
    <s v="C044 To catch public transport (sub-cause)"/>
    <s v="C457 Illness, sleepiness (Sub-Cause)"/>
    <s v="C044 To catch public transport (sub-cause)"/>
    <s v="H054"/>
    <s v="Pedestrian(s) / Cyclists (s) in path of vehicle"/>
    <x v="50"/>
    <s v="Event"/>
    <s v="Haz_18 Pedestrians / Cyclists"/>
  </r>
  <r>
    <x v="4"/>
    <m/>
    <x v="17"/>
    <s v="C044"/>
    <s v="C178"/>
    <s v="To catch public transport (sub-cause)"/>
    <s v="C044 To catch public transport (sub-cause)"/>
    <s v="C178 Waiting on verge/footway"/>
    <s v="C044 To catch public transport (sub-cause)"/>
    <s v="H055"/>
    <s v="Pedestrian(s) next to path of vehicle"/>
    <x v="51"/>
    <s v="State"/>
    <s v="Haz_18 Pedestrians / Cyclists"/>
  </r>
  <r>
    <x v="4"/>
    <m/>
    <x v="17"/>
    <s v="C045"/>
    <s v="C457"/>
    <s v="Other non time-critical destination (sub-cause)"/>
    <s v="C045 Other non time-critical destination (sub-cause)"/>
    <s v="C457 Illness, sleepiness (Sub-Cause)"/>
    <s v="C045 Other non time-critical destination (sub-cause)"/>
    <s v="H054"/>
    <s v="Pedestrian(s) / Cyclists (s) in path of vehicle"/>
    <x v="50"/>
    <s v="Event"/>
    <s v="Haz_18 Pedestrians / Cyclists"/>
  </r>
  <r>
    <x v="4"/>
    <m/>
    <x v="17"/>
    <s v="C046"/>
    <s v="C457"/>
    <s v="Time Critical Destination other than Public Transport (sub-cause)"/>
    <s v="C046 Time Critical Destination other than Public Transport (sub-cause)"/>
    <s v="C457 Illness, sleepiness (Sub-Cause)"/>
    <s v="C046 Time Critical Destination other than Public Transport (sub-cause)"/>
    <s v="H054"/>
    <s v="Pedestrian(s) / Cyclists (s) in path of vehicle"/>
    <x v="50"/>
    <s v="Event"/>
    <s v="Haz_18 Pedestrians / Cyclists"/>
  </r>
  <r>
    <x v="4"/>
    <m/>
    <x v="17"/>
    <s v="C048"/>
    <s v="NULL"/>
    <s v="Drivers and passengers around the scene of a minor incident/breakdown"/>
    <s v="C048 Drivers and passengers around the scene of a minor incident/breakdown"/>
    <s v="C048 Drivers and passengers around the scene of a minor incident/breakdown"/>
    <s v=""/>
    <s v="H054"/>
    <s v="Pedestrian(s) / Cyclists (s) in path of vehicle"/>
    <x v="50"/>
    <s v="Event"/>
    <s v="Haz_18 Pedestrians / Cyclists"/>
  </r>
  <r>
    <x v="4"/>
    <m/>
    <x v="17"/>
    <s v="C049"/>
    <s v="NULL"/>
    <s v="Person trying to repair/inspect vehicle in running lane/attempting to pull over into central reserve"/>
    <s v="C049 Person trying to repair/inspect vehicle in running lane/attempting to pull over into central reserve"/>
    <s v="C049 Person trying to repair/inspect vehicle in running lane/attempting to pull over into central reserve"/>
    <s v=""/>
    <s v="H054"/>
    <s v="Pedestrian(s) / Cyclists (s) in path of vehicle"/>
    <x v="50"/>
    <s v="Event"/>
    <s v="Haz_18 Pedestrians / Cyclists"/>
  </r>
  <r>
    <x v="4"/>
    <m/>
    <x v="17"/>
    <s v="C051"/>
    <s v="NULL"/>
    <s v="Pedestrian / Cyclist assumes has priority over vehicles (will not move)"/>
    <s v="C051 Pedestrian / Cyclist assumes has priority over vehicles (will not move)"/>
    <s v="C051 Pedestrian / Cyclist assumes has priority over vehicles (will not move)"/>
    <s v=""/>
    <s v="H054"/>
    <s v="Pedestrian(s) / Cyclists (s) in path of vehicle"/>
    <x v="50"/>
    <s v="State"/>
    <s v="Haz_18 Pedestrians / Cyclists"/>
  </r>
  <r>
    <x v="4"/>
    <m/>
    <x v="17"/>
    <s v="C052"/>
    <s v="NULL"/>
    <s v="Lack of awareness by Pedestrain / Cyclist of vehicular network"/>
    <s v="C052 Lack of awareness by Pedestrain / Cyclist of vehicular network"/>
    <s v="C052 Lack of awareness by Pedestrain / Cyclist of vehicular network"/>
    <s v=""/>
    <s v="H054"/>
    <s v="Pedestrian(s) / Cyclists (s) in path of vehicle"/>
    <x v="50"/>
    <s v="State"/>
    <s v="Haz_18 Pedestrians / Cyclists"/>
  </r>
  <r>
    <x v="4"/>
    <m/>
    <x v="17"/>
    <s v="C053"/>
    <s v="NULL"/>
    <s v="Pedestrian / Cyclist unable to hear/see approaching vehicle "/>
    <s v="C053 Pedestrian / Cyclist unable to hear/see approaching vehicle "/>
    <s v="C053 Pedestrian / Cyclist unable to hear/see approaching vehicle "/>
    <s v=""/>
    <s v="H054"/>
    <s v="Pedestrian(s) / Cyclists (s) in path of vehicle"/>
    <x v="50"/>
    <s v="State"/>
    <s v="Haz_18 Pedestrians / Cyclists"/>
  </r>
  <r>
    <x v="4"/>
    <m/>
    <x v="17"/>
    <s v="C054"/>
    <s v="NULL"/>
    <s v="Pedestrian/cyclist unable to move (e.g. shoe/wheel trapped in tracks)"/>
    <s v="C054 Pedestrian/cyclist unable to move (e.g. shoe/wheel trapped in tracks)"/>
    <s v="C054 Pedestrian/cyclist unable to move (e.g. shoe/wheel trapped in tracks)"/>
    <s v=""/>
    <s v="H054"/>
    <s v="Pedestrian(s) / Cyclists (s) in path of vehicle"/>
    <x v="50"/>
    <s v="State"/>
    <s v="Haz_18 Pedestrians / Cyclists"/>
  </r>
  <r>
    <x v="4"/>
    <m/>
    <x v="17"/>
    <s v="C055"/>
    <s v="NULL"/>
    <s v="March or Demonstration"/>
    <s v="C055 March or Demonstration"/>
    <s v="C055 March or Demonstration"/>
    <s v=""/>
    <s v="H054"/>
    <s v="Pedestrian(s) / Cyclists (s) in path of vehicle"/>
    <x v="50"/>
    <s v="State"/>
    <s v="Haz_18 Pedestrians / Cyclists"/>
  </r>
  <r>
    <x v="4"/>
    <m/>
    <x v="17"/>
    <s v="C056"/>
    <s v="NULL"/>
    <s v="Attempted Suicide"/>
    <s v="C056 Attempted Suicide"/>
    <s v="C056 Attempted Suicide"/>
    <s v=""/>
    <s v="H054"/>
    <s v="Pedestrian(s) / Cyclists (s) in path of vehicle"/>
    <x v="50"/>
    <s v="Event"/>
    <s v="Haz_18 Pedestrians / Cyclists"/>
  </r>
  <r>
    <x v="4"/>
    <m/>
    <x v="17"/>
    <s v="C057"/>
    <s v="NULL"/>
    <s v="Pedestrian / Cyclist misjudges width of approaching vehicle"/>
    <s v="C057 Pedestrian / Cyclist misjudges width of approaching vehicle"/>
    <s v="C057 Pedestrian / Cyclist misjudges width of approaching vehicle"/>
    <s v=""/>
    <s v="H054"/>
    <s v="Pedestrian(s) / Cyclists (s) in path of vehicle"/>
    <x v="50"/>
    <s v="Event"/>
    <s v="Haz_18 Pedestrians / Cyclists"/>
  </r>
  <r>
    <x v="4"/>
    <m/>
    <x v="17"/>
    <s v="C082"/>
    <s v="C219"/>
    <s v="Congestion (sub-cause)"/>
    <s v="C082 Congestion (sub-cause)"/>
    <s v="C219 Driver allows passengers to disembark"/>
    <s v="C082 Congestion (sub-cause)"/>
    <s v="H054"/>
    <s v="Pedestrian(s) / Cyclists (s) in path of vehicle"/>
    <x v="50"/>
    <s v="Event"/>
    <s v="Haz_18 Pedestrians / Cyclists"/>
  </r>
  <r>
    <x v="4"/>
    <m/>
    <x v="17"/>
    <s v="C149"/>
    <s v="C219"/>
    <s v="Vehicle breakdown (sub-cause)"/>
    <s v="C149 Vehicle breakdown (sub-cause)"/>
    <s v="C219 Driver allows passengers to disembark"/>
    <s v="C149 Vehicle breakdown (sub-cause)"/>
    <s v="H054"/>
    <s v="Pedestrian(s) / Cyclists (s) in path of vehicle"/>
    <x v="50"/>
    <s v="Event"/>
    <s v="Haz_18 Pedestrians / Cyclists"/>
  </r>
  <r>
    <x v="4"/>
    <m/>
    <x v="17"/>
    <s v="C177"/>
    <s v="NULL"/>
    <s v="Walking / Cycling along verge/footway"/>
    <s v="C177 Walking / Cycling along verge/footway"/>
    <s v="C177 Walking / Cycling along verge/footway"/>
    <s v=""/>
    <s v="H055"/>
    <s v="Pedestrian(s) next to path of vehicle"/>
    <x v="51"/>
    <s v="State"/>
    <s v="Haz_18 Pedestrians / Cyclists"/>
  </r>
  <r>
    <x v="4"/>
    <m/>
    <x v="17"/>
    <s v="C178"/>
    <s v="NULL"/>
    <s v="Waiting on verge/footway"/>
    <s v="C178 Waiting on verge/footway"/>
    <s v="C178 Waiting on verge/footway"/>
    <s v=""/>
    <s v="H055"/>
    <s v="Pedestrian(s) next to path of vehicle"/>
    <x v="51"/>
    <s v="State"/>
    <s v="Haz_18 Pedestrians / Cyclists"/>
  </r>
  <r>
    <x v="4"/>
    <m/>
    <x v="17"/>
    <s v="C180"/>
    <s v="C178"/>
    <s v="Awaiting lift from private vehicle (sub-cause)"/>
    <s v="C180 Awaiting lift from private vehicle (sub-cause)"/>
    <s v="C178 Waiting on verge/footway"/>
    <s v="C180 Awaiting lift from private vehicle (sub-cause)"/>
    <s v="H055"/>
    <s v="Pedestrian(s) next to path of vehicle"/>
    <x v="51"/>
    <s v="State"/>
    <s v="Haz_18 Pedestrians / Cyclists"/>
  </r>
  <r>
    <x v="4"/>
    <m/>
    <x v="17"/>
    <s v="C219"/>
    <s v="NULL"/>
    <s v="Driver allows passengers to disembark"/>
    <s v="C219 Driver allows passengers to disembark"/>
    <s v="C219 Driver allows passengers to disembark"/>
    <s v=""/>
    <s v="H054"/>
    <s v="Pedestrian(s) / Cyclists (s) in path of vehicle"/>
    <x v="50"/>
    <s v="Event"/>
    <s v="Haz_18 Pedestrians / Cyclists"/>
  </r>
  <r>
    <x v="4"/>
    <m/>
    <x v="17"/>
    <s v="C460"/>
    <s v="NULL"/>
    <s v="Awaiting assistance following a Breakdown or Incident"/>
    <s v="C460 Awaiting assistance following a Breakdown or Incident"/>
    <s v="C460 Awaiting assistance following a Breakdown or Incident"/>
    <s v=""/>
    <s v="H095"/>
    <s v="Pedestrian(s) standing on Emergency Lane"/>
    <x v="52"/>
    <s v="State"/>
    <s v="Haz_18 Pedestrians / Cyclists"/>
  </r>
  <r>
    <x v="4"/>
    <m/>
    <x v="17"/>
    <s v="C461"/>
    <s v="NULL"/>
    <s v="Seeking assistance following a Breakdown or Incident"/>
    <s v="C461 Seeking assistance following a Breakdown or Incident"/>
    <s v="C461 Seeking assistance following a Breakdown or Incident"/>
    <s v=""/>
    <s v="H096"/>
    <s v="Pedestrian(s) walking along Emegency Lane"/>
    <x v="53"/>
    <s v="State"/>
    <s v="Haz_18 Pedestrians / Cyclists"/>
  </r>
  <r>
    <x v="8"/>
    <m/>
    <x v="18"/>
    <s v="C167"/>
    <s v="NULL"/>
    <s v="Computer hacker sets off a computer virus in the scheme Comms system "/>
    <s v="C167 Computer hacker sets off a computer virus in the scheme Comms system "/>
    <s v="C167 Computer hacker sets off a computer virus in the scheme Comms system "/>
    <s v=""/>
    <s v="H033"/>
    <s v="Vandalism or sabotage directed at injuring members of the public or staff "/>
    <x v="54"/>
    <s v="Event"/>
    <s v="Haz_19 Terrorism and Vandalism"/>
  </r>
  <r>
    <x v="8"/>
    <m/>
    <x v="18"/>
    <s v="C181"/>
    <s v="C167"/>
    <s v="Virus disables comms / control system (sub-cause)"/>
    <s v="C181 Virus disables comms / control system (sub-cause)"/>
    <s v="C167 Computer hacker sets off a computer virus in the scheme Comms system "/>
    <s v="C181 Virus disables comms / control system (sub-cause)"/>
    <s v="H033"/>
    <s v="Vandalism or sabotage directed at injuring members of the public or staff "/>
    <x v="54"/>
    <s v="Event"/>
    <s v="Haz_19 Terrorism and Vandalism"/>
  </r>
  <r>
    <x v="8"/>
    <m/>
    <x v="18"/>
    <s v="C182"/>
    <s v="NULL"/>
    <s v="Vehicle damage"/>
    <s v="C182 Vehicle damage"/>
    <s v="C182 Vehicle damage"/>
    <s v=""/>
    <s v="H033"/>
    <s v="Vandalism or sabotage directed at injuring members of the public or staff "/>
    <x v="54"/>
    <s v="Event"/>
    <s v="Haz_19 Terrorism and Vandalism"/>
  </r>
  <r>
    <x v="8"/>
    <m/>
    <x v="18"/>
    <s v="C185"/>
    <s v="NULL"/>
    <s v="Vandalism of infrastructure by locals "/>
    <s v="C185 Vandalism of infrastructure by locals "/>
    <s v="C185 Vandalism of infrastructure by locals "/>
    <s v=""/>
    <s v="H032"/>
    <s v="Vandalism of equipment"/>
    <x v="55"/>
    <s v="Event"/>
    <s v="Haz_19 Terrorism and Vandalism"/>
  </r>
  <r>
    <x v="8"/>
    <m/>
    <x v="18"/>
    <s v="C186"/>
    <s v="NULL"/>
    <s v="Vandals throw heavy objects onto carriageway "/>
    <s v="C186 Vandals throw heavy objects onto carriageway "/>
    <s v="C186 Vandals throw heavy objects onto carriageway "/>
    <s v=""/>
    <s v="H033"/>
    <s v="Vandalism or sabotage directed at injuring members of the public or staff "/>
    <x v="54"/>
    <s v="Event"/>
    <s v="Haz_19 Terrorism and Vandalism"/>
  </r>
  <r>
    <x v="8"/>
    <m/>
    <x v="18"/>
    <s v="C187"/>
    <s v="NULL"/>
    <s v="Vandalism by drivers "/>
    <s v="C187 Vandalism by drivers "/>
    <s v="C187 Vandalism by drivers "/>
    <s v=""/>
    <s v="H032"/>
    <s v="Vandalism of equipment"/>
    <x v="55"/>
    <s v="Event"/>
    <s v="Haz_19 Terrorism and Vandalism"/>
  </r>
  <r>
    <x v="8"/>
    <m/>
    <x v="18"/>
    <s v="C193"/>
    <s v="NULL"/>
    <s v="Terrorism threat hoax "/>
    <s v="C193 Terrorism threat hoax "/>
    <s v="C193 Terrorism threat hoax "/>
    <s v=""/>
    <s v="H066"/>
    <s v="Terrorism of system"/>
    <x v="56"/>
    <s v="Event"/>
    <s v="Haz_19 Terrorism and Vandalism"/>
  </r>
  <r>
    <x v="8"/>
    <m/>
    <x v="18"/>
    <s v="C194"/>
    <s v="NULL"/>
    <s v="Terrorist bomb/incident at Control Center "/>
    <s v="C194 Terrorist bomb/incident at Control Center "/>
    <s v="C194 Terrorist bomb/incident at Control Center "/>
    <s v=""/>
    <s v="H066"/>
    <s v="Terrorism of system"/>
    <x v="56"/>
    <s v="Event"/>
    <s v="Haz_19 Terrorism and Vandalism"/>
  </r>
  <r>
    <x v="8"/>
    <m/>
    <x v="18"/>
    <s v="C195"/>
    <s v="NULL"/>
    <s v="Terrorist bomb placed on infrastructure "/>
    <s v="C195 Terrorist bomb placed on infrastructure "/>
    <s v="C195 Terrorist bomb placed on infrastructure "/>
    <s v=""/>
    <s v="H066"/>
    <s v="Terrorism of system"/>
    <x v="56"/>
    <s v="Event"/>
    <s v="Haz_19 Terrorism and Vandalism"/>
  </r>
  <r>
    <x v="8"/>
    <m/>
    <x v="18"/>
    <s v="C200"/>
    <s v="NULL"/>
    <s v="Sabotage by disgruntled worker "/>
    <s v="C200 Sabotage by disgruntled worker "/>
    <s v="C200 Sabotage by disgruntled worker "/>
    <s v=""/>
    <s v="H033"/>
    <s v="Vandalism or sabotage directed at injuring members of the public or staff "/>
    <x v="54"/>
    <s v="Event"/>
    <s v="Haz_19 Terrorism and Vandalism"/>
  </r>
  <r>
    <x v="8"/>
    <m/>
    <x v="18"/>
    <s v="C214"/>
    <s v="C167"/>
    <s v="Hacker gains control of comms system  (sub-cause)"/>
    <s v="C214 Hacker gains control of comms system  (sub-cause)"/>
    <s v="C167 Computer hacker sets off a computer virus in the scheme Comms system "/>
    <s v="C214 Hacker gains control of comms system  (sub-cause)"/>
    <s v="H033"/>
    <s v="Vandalism or sabotage directed at injuring members of the public or staff "/>
    <x v="54"/>
    <s v="Event"/>
    <s v="Haz_19 Terrorism and Vandalism"/>
  </r>
  <r>
    <x v="3"/>
    <s v="Illness"/>
    <x v="19"/>
    <s v="C002"/>
    <s v="NULL"/>
    <s v="Rapid onset of illness"/>
    <s v="C002 Rapid onset of illness"/>
    <s v="C002 Rapid onset of illness"/>
    <s v=""/>
    <s v="H002"/>
    <s v="Health deterioration of vehicle occupant"/>
    <x v="1"/>
    <s v="Event"/>
    <s v="Haz_20 Health deteriation of vehicle occupant"/>
  </r>
  <r>
    <x v="3"/>
    <s v="Illness"/>
    <x v="19"/>
    <s v="C114"/>
    <s v="C002"/>
    <s v="Heart attack or similar (sub-cause)"/>
    <s v="C114 Heart attack or similar (sub-cause)"/>
    <s v="C002 Rapid onset of illness"/>
    <s v="C114 Heart attack or similar (sub-cause)"/>
    <s v="H002"/>
    <s v="Health deterioration of vehicle occupant"/>
    <x v="1"/>
    <s v="Event"/>
    <s v="Haz_20 Health deteriation of vehicle occupant"/>
  </r>
  <r>
    <x v="3"/>
    <s v="Illness"/>
    <x v="19"/>
    <s v="C133"/>
    <s v="C002"/>
    <s v="Food poisoning (sub-cause)"/>
    <s v="C133 Food poisoning (sub-cause)"/>
    <s v="C002 Rapid onset of illness"/>
    <s v="C133 Food poisoning (sub-cause)"/>
    <s v="H002"/>
    <s v="Health deterioration of vehicle occupant"/>
    <x v="1"/>
    <s v="Event"/>
    <s v="Haz_20 Health deteriation of vehicle occupant"/>
  </r>
  <r>
    <x v="3"/>
    <s v="Fall"/>
    <x v="20"/>
    <s v="C---"/>
    <s v="NULL"/>
    <s v="No Cause"/>
    <s v="C--- No Cause"/>
    <s v="C--- No Cause"/>
    <s v=""/>
    <s v="H039"/>
    <s v="Change in floor level"/>
    <x v="57"/>
    <s v="State"/>
    <s v="Haz_21 In-vehicle environment / operation"/>
  </r>
  <r>
    <x v="3"/>
    <s v="Burns"/>
    <x v="20"/>
    <s v="C---"/>
    <s v="NULL"/>
    <s v="No Cause"/>
    <s v="C--- No Cause"/>
    <s v="C--- No Cause"/>
    <s v=""/>
    <s v="H040"/>
    <s v="Combustion (fire / smoke / fumes)"/>
    <x v="58"/>
    <s v="Event"/>
    <s v="Haz_21 In-vehicle environment / operation"/>
  </r>
  <r>
    <x v="3"/>
    <s v="Cuts"/>
    <x v="20"/>
    <s v="C---"/>
    <s v="NULL"/>
    <s v="No Cause"/>
    <s v="C--- No Cause"/>
    <s v="C--- No Cause"/>
    <s v=""/>
    <s v="H041"/>
    <s v="Sharps"/>
    <x v="59"/>
    <s v="State"/>
    <s v="Haz_21 In-vehicle environment / operation"/>
  </r>
  <r>
    <x v="3"/>
    <s v="Fall"/>
    <x v="20"/>
    <s v="C037"/>
    <s v="C219"/>
    <s v="Debris or obstruction on roadway (sub-cause)"/>
    <s v="C037 Debris or obstruction on roadway (sub-cause)"/>
    <s v="C219 Driver allows passengers to disembark"/>
    <s v="C037 Debris or obstruction on roadway (sub-cause)"/>
    <s v="H043"/>
    <s v="Boarding and Alighting not at designated stops"/>
    <x v="60"/>
    <s v="Event"/>
    <s v="Haz_21 In-vehicle environment / operation"/>
  </r>
  <r>
    <x v="3"/>
    <s v="Fall"/>
    <x v="20"/>
    <s v="C082"/>
    <s v="C219"/>
    <s v="Congestion (sub-cause)"/>
    <s v="C082 Congestion (sub-cause)"/>
    <s v="C219 Driver allows passengers to disembark"/>
    <s v="C082 Congestion (sub-cause)"/>
    <s v="H043"/>
    <s v="Boarding and Alighting not at designated stops"/>
    <x v="60"/>
    <s v="Event"/>
    <s v="Haz_21 In-vehicle environment / operation"/>
  </r>
  <r>
    <x v="3"/>
    <s v="Entrapment"/>
    <x v="20"/>
    <s v="C102"/>
    <s v="NULL"/>
    <s v="Unprotected vehicle articulation"/>
    <s v="C102 Unprotected vehicle articulation"/>
    <s v="C102 Unprotected vehicle articulation"/>
    <s v=""/>
    <s v="H044"/>
    <s v="Vehicle Articulation"/>
    <x v="61"/>
    <s v="State"/>
    <s v="Haz_21 In-vehicle environment / operation"/>
  </r>
  <r>
    <x v="3"/>
    <s v="Fall"/>
    <x v="20"/>
    <s v="C149"/>
    <s v="C219"/>
    <s v="Vehicle breakdown (sub-cause)"/>
    <s v="C149 Vehicle breakdown (sub-cause)"/>
    <s v="C219 Driver allows passengers to disembark"/>
    <s v="C149 Vehicle breakdown (sub-cause)"/>
    <s v="H043"/>
    <s v="Boarding and Alighting not at designated stops"/>
    <x v="60"/>
    <s v="Event"/>
    <s v="Haz_21 In-vehicle environment / operation"/>
  </r>
  <r>
    <x v="3"/>
    <s v="Various"/>
    <x v="20"/>
    <s v="C158"/>
    <s v="NULL"/>
    <s v="Anti-social behaviour"/>
    <s v="C158 Anti-social behaviour"/>
    <s v="C158 Anti-social behaviour"/>
    <s v=""/>
    <s v="H047"/>
    <s v="Threat to personal safety"/>
    <x v="62"/>
    <s v="State"/>
    <s v="Haz_21 In-vehicle environment / operation"/>
  </r>
  <r>
    <x v="3"/>
    <s v="Entrapment"/>
    <x v="20"/>
    <s v="C161"/>
    <s v="NULL"/>
    <s v="Boarding or alighting when door closing"/>
    <s v="C161 Boarding or alighting when door closing"/>
    <s v="C161 Boarding or alighting when door closing"/>
    <s v=""/>
    <s v="H042"/>
    <s v="Boarding and Alighting at designated stop"/>
    <x v="63"/>
    <s v="Event"/>
    <s v="Haz_21 In-vehicle environment / operation"/>
  </r>
  <r>
    <x v="3"/>
    <s v="Heat stroke / hypothermia"/>
    <x v="20"/>
    <s v="C165"/>
    <s v="NULL"/>
    <s v="Climate control failure"/>
    <s v="C165 Climate control failure"/>
    <s v="C165 Climate control failure"/>
    <s v=""/>
    <s v="H064"/>
    <s v="Excessive Heat or Cold"/>
    <x v="64"/>
    <s v="State"/>
    <s v="Haz_21 In-vehicle environment / operation"/>
  </r>
  <r>
    <x v="3"/>
    <s v="Fall"/>
    <x v="20"/>
    <s v="C188"/>
    <s v="NULL"/>
    <s v="Unexpectedly large gap at vehicle entrance/exit"/>
    <s v="C188 Unexpectedly large gap at vehicle entrance/exit"/>
    <s v="C188 Unexpectedly large gap at vehicle entrance/exit"/>
    <s v=""/>
    <s v="H042"/>
    <s v="Boarding and Alighting at designated stop"/>
    <x v="63"/>
    <s v="Event"/>
    <s v="Haz_21 In-vehicle environment / operation"/>
  </r>
  <r>
    <x v="3"/>
    <s v="Impact"/>
    <x v="20"/>
    <s v="C192"/>
    <s v="NULL"/>
    <s v="Thrown object penetrates compartment/cabin"/>
    <s v="C192 Thrown object penetrates compartment/cabin"/>
    <s v="C192 Thrown object penetrates compartment/cabin"/>
    <s v=""/>
    <s v="H047"/>
    <s v="Threat to personal safety"/>
    <x v="62"/>
    <s v="Event"/>
    <s v="Haz_21 In-vehicle environment / operation"/>
  </r>
  <r>
    <x v="3"/>
    <s v="Various"/>
    <x v="20"/>
    <s v="C201"/>
    <s v="NULL"/>
    <s v="Service not sufficient for demand"/>
    <s v="C201 Service not sufficient for demand"/>
    <s v="C201 Service not sufficient for demand"/>
    <s v=""/>
    <s v="H038"/>
    <s v="Overcrowding"/>
    <x v="65"/>
    <s v="State"/>
    <s v="Haz_21 In-vehicle environment / operation"/>
  </r>
  <r>
    <x v="3"/>
    <s v="Fall"/>
    <x v="20"/>
    <s v="C219"/>
    <s v="NULL"/>
    <s v="Driver allows passengers to disembark"/>
    <s v="C219 Driver allows passengers to disembark"/>
    <s v="C219 Driver allows passengers to disembark"/>
    <s v=""/>
    <s v="H043"/>
    <s v="Boarding and Alighting not at designated stops"/>
    <x v="60"/>
    <s v="Event"/>
    <s v="Haz_21 In-vehicle environment / operation"/>
  </r>
  <r>
    <x v="3"/>
    <s v="Entrapment"/>
    <x v="20"/>
    <s v="C226"/>
    <s v="NULL"/>
    <s v="Door operation"/>
    <s v="C226 Door operation"/>
    <s v="C226 Door operation"/>
    <s v=""/>
    <s v="H042"/>
    <s v="Boarding and Alighting at designated stop"/>
    <x v="63"/>
    <s v="Event"/>
    <s v="Haz_21 In-vehicle environment / operation"/>
  </r>
  <r>
    <x v="3"/>
    <s v="Entrapment"/>
    <x v="20"/>
    <s v="C230"/>
    <s v="C226"/>
    <s v="Malfunction of door mechanism (sub-cause)"/>
    <s v="C230 Malfunction of door mechanism (sub-cause)"/>
    <s v="C226 Door operation"/>
    <s v="C230 Malfunction of door mechanism (sub-cause)"/>
    <s v="H042"/>
    <s v="Boarding and Alighting at designated stop"/>
    <x v="63"/>
    <s v="Event"/>
    <s v="Haz_21 In-vehicle environment / operation"/>
  </r>
  <r>
    <x v="3"/>
    <s v="Fall"/>
    <x v="21"/>
    <s v="C---"/>
    <s v="NULL"/>
    <s v="No Cause"/>
    <s v="C--- No Cause"/>
    <s v="C--- No Cause"/>
    <s v=""/>
    <s v="H035"/>
    <s v="Steps/uneven surfaces"/>
    <x v="66"/>
    <s v="State"/>
    <s v="Haz_22 Extra-vehicle environment"/>
  </r>
  <r>
    <x v="3"/>
    <s v="Fall"/>
    <x v="21"/>
    <s v="C---"/>
    <s v="NULL"/>
    <s v="No Cause"/>
    <s v="C--- No Cause"/>
    <s v="C--- No Cause"/>
    <s v=""/>
    <s v="H036"/>
    <s v="Slippery surfaces"/>
    <x v="67"/>
    <s v="State"/>
    <s v="Haz_22 Extra-vehicle environment"/>
  </r>
  <r>
    <x v="3"/>
    <s v="Various"/>
    <x v="21"/>
    <s v="C055"/>
    <s v="NULL"/>
    <s v="March or Demonstration"/>
    <s v="C055 March or Demonstration"/>
    <s v="C055 March or Demonstration"/>
    <s v=""/>
    <s v="H038"/>
    <s v="Overcrowding"/>
    <x v="65"/>
    <s v="State"/>
    <s v="Haz_22 Extra-vehicle environment"/>
  </r>
  <r>
    <x v="3"/>
    <s v="Various"/>
    <x v="21"/>
    <s v="C156"/>
    <s v="NULL"/>
    <s v="Allocated space not sufficient for demand"/>
    <s v="C156 Allocated space not sufficient for demand"/>
    <s v="C156 Allocated space not sufficient for demand"/>
    <s v=""/>
    <s v="H038"/>
    <s v="Overcrowding"/>
    <x v="65"/>
    <s v="State"/>
    <s v="Haz_22 Extra-vehicle environment"/>
  </r>
  <r>
    <x v="3"/>
    <s v="Electricution"/>
    <x v="21"/>
    <s v="C162"/>
    <s v="C213"/>
    <s v="Cable joint failure (sub-cause)"/>
    <s v="C162 Cable joint failure (sub-cause)"/>
    <s v="C213 De-wirement "/>
    <s v="C162 Cable joint failure (sub-cause)"/>
    <s v="H045"/>
    <s v="Overhead Live Wires"/>
    <x v="36"/>
    <s v="State"/>
    <s v="Haz_22 Extra-vehicle environment"/>
  </r>
  <r>
    <x v="3"/>
    <s v="Electricution"/>
    <x v="21"/>
    <s v="C189"/>
    <s v="NULL"/>
    <s v="Unauthorised access to Electrical equipment"/>
    <s v="C189 Unauthorised access to Electrical equipment"/>
    <s v="C189 Unauthorised access to Electrical equipment"/>
    <s v=""/>
    <s v="H046"/>
    <s v="Electrical equipment (excluding Overhead Live Wires)"/>
    <x v="68"/>
    <s v="State"/>
    <s v="Haz_22 Extra-vehicle environment"/>
  </r>
  <r>
    <x v="3"/>
    <s v="Electricution"/>
    <x v="21"/>
    <s v="C196"/>
    <s v="C213"/>
    <s v="Tensioning system failure (sub-cause)"/>
    <s v="C196 Tensioning system failure (sub-cause)"/>
    <s v="C213 De-wirement "/>
    <s v="C196 Tensioning system failure (sub-cause)"/>
    <s v="H045"/>
    <s v="Overhead Live Wires"/>
    <x v="36"/>
    <s v="State"/>
    <s v="Haz_22 Extra-vehicle environment"/>
  </r>
  <r>
    <x v="3"/>
    <s v="Various"/>
    <x v="21"/>
    <s v="C201"/>
    <s v="NULL"/>
    <s v="Service not sufficient for demand"/>
    <s v="C201 Service not sufficient for demand"/>
    <s v="C201 Service not sufficient for demand"/>
    <s v=""/>
    <s v="H038"/>
    <s v="Overcrowding"/>
    <x v="65"/>
    <s v="State"/>
    <s v="Haz_22 Extra-vehicle environment"/>
  </r>
  <r>
    <x v="3"/>
    <s v="Fall"/>
    <x v="21"/>
    <s v="C201"/>
    <s v="C225"/>
    <s v="Service not sufficient for demand (sub-cause)"/>
    <s v="C201 Service not sufficient for demand (sub-cause)"/>
    <s v="C225 Overcrowding"/>
    <s v="C201 Service not sufficient for demand (sub-cause)"/>
    <s v="H037"/>
    <s v="Surface edge (e.g. platform edge)"/>
    <x v="69"/>
    <s v="State"/>
    <s v="Haz_22 Extra-vehicle environment"/>
  </r>
  <r>
    <x v="3"/>
    <s v="Electricution"/>
    <x v="21"/>
    <s v="C213"/>
    <s v="NULL"/>
    <s v="De-wirement "/>
    <s v="C213 De-wirement "/>
    <s v="C213 De-wirement "/>
    <s v=""/>
    <s v="H045"/>
    <s v="Overhead Live Wires"/>
    <x v="36"/>
    <s v="State"/>
    <s v="Haz_22 Extra-vehicle environment"/>
  </r>
  <r>
    <x v="3"/>
    <s v="Electricution"/>
    <x v="21"/>
    <s v="C223"/>
    <s v="NULL"/>
    <s v="Pantograph tangles with overhead wire"/>
    <s v="C223 Pantograph tangles with overhead wire"/>
    <s v="C223 Pantograph tangles with overhead wire"/>
    <s v=""/>
    <s v="H045"/>
    <s v="Overhead Live Wires"/>
    <x v="36"/>
    <s v="Event"/>
    <s v="Haz_22 Extra-vehicle environment"/>
  </r>
  <r>
    <x v="3"/>
    <s v="Electricution"/>
    <x v="21"/>
    <s v="C224"/>
    <s v="NULL"/>
    <s v="Insulation measures fail"/>
    <s v="C224 Insulation measures fail"/>
    <s v="C224 Insulation measures fail"/>
    <s v=""/>
    <s v="H046"/>
    <s v="Electrical equipment (excluding Overhead Live Wires)"/>
    <x v="68"/>
    <s v="State"/>
    <s v="Haz_22 Extra-vehicle environment"/>
  </r>
  <r>
    <x v="3"/>
    <s v="Fall"/>
    <x v="21"/>
    <s v="C225"/>
    <s v="NULL"/>
    <s v="Overcrowding"/>
    <s v="C225 Overcrowding"/>
    <s v="C225 Overcrowding"/>
    <s v=""/>
    <s v="H037"/>
    <s v="Surface edge (e.g. platform edge)"/>
    <x v="69"/>
    <s v="State"/>
    <s v="Haz_22 Extra-vehicle environment"/>
  </r>
  <r>
    <x v="3"/>
    <s v="Fall"/>
    <x v="21"/>
    <s v="C232"/>
    <s v="NULL"/>
    <s v="Lack of demarcation"/>
    <s v="C232 Lack of demarcation"/>
    <s v="C232 Lack of demarcation"/>
    <s v=""/>
    <s v="H037"/>
    <s v="Surface edge (e.g. platform edge)"/>
    <x v="69"/>
    <s v="State"/>
    <s v="Haz_22 Extra-vehicle environment"/>
  </r>
  <r>
    <x v="3"/>
    <s v="Impact"/>
    <x v="21"/>
    <s v="C430"/>
    <s v="NULL"/>
    <s v="Vehicle hits debris / Object thrown from vehicle"/>
    <s v="C430 Vehicle hits debris / Object thrown from vehicle"/>
    <s v="C430 Vehicle hits debris / Object thrown from vehicle"/>
    <s v=""/>
    <s v="H092"/>
    <s v="Airborne Debris"/>
    <x v="70"/>
    <s v="Event"/>
    <s v="Haz_22 Extra-vehicle environment"/>
  </r>
  <r>
    <x v="3"/>
    <s v="Further deterioration"/>
    <x v="22"/>
    <s v="C082"/>
    <s v="NULL"/>
    <s v="Congestion"/>
    <s v="C082 Congestion"/>
    <s v="C082 Congestion"/>
    <s v=""/>
    <s v="H065"/>
    <s v="Emergency services despatched but cannot reach scene"/>
    <x v="71"/>
    <s v="Event"/>
    <s v="Haz_23 Delayed Assistance"/>
  </r>
  <r>
    <x v="3"/>
    <s v="Further deterioration"/>
    <x v="22"/>
    <s v="C176"/>
    <s v="NULL"/>
    <s v="Location not reported correctly"/>
    <s v="C176 Location not reported correctly"/>
    <s v="C176 Location not reported correctly"/>
    <s v=""/>
    <s v="H065"/>
    <s v="Emergency services despatched but cannot reach scene"/>
    <x v="71"/>
    <s v="Event"/>
    <s v="Haz_23 Delayed Assistance"/>
  </r>
  <r>
    <x v="0"/>
    <m/>
    <x v="23"/>
    <s v="C---"/>
    <s v="NULL"/>
    <s v="No Cause"/>
    <s v="C--- No Cause"/>
    <s v="C--- No Cause"/>
    <s v=""/>
    <s v="H075"/>
    <s v="Vehicle recovered from Emergency Stopping Bay"/>
    <x v="72"/>
    <s v="Event"/>
    <s v="Haz_24 Emergency Stopping Bays"/>
  </r>
  <r>
    <x v="0"/>
    <m/>
    <x v="23"/>
    <s v="C001"/>
    <s v="NULL"/>
    <s v="Driver tiredness"/>
    <s v="C001 Driver tiredness"/>
    <s v="C001 Driver tiredness"/>
    <s v=""/>
    <s v="H072"/>
    <s v="Significant incursion of passing vehicle into Emergency Stopping Bay"/>
    <x v="73"/>
    <s v="Event"/>
    <s v="Haz_24 Emergency Stopping Bays"/>
  </r>
  <r>
    <x v="0"/>
    <m/>
    <x v="23"/>
    <s v="C060"/>
    <s v="NULL"/>
    <s v="Badly parked vehicle"/>
    <s v="C060 Badly parked vehicle"/>
    <s v="C060 Badly parked vehicle"/>
    <s v=""/>
    <s v="H073"/>
    <s v="Vehicle in Emergency Stopping Bay obtrudes onto LBS1"/>
    <x v="74"/>
    <s v="Event"/>
    <s v="Haz_24 Emergency Stopping Bays"/>
  </r>
  <r>
    <x v="0"/>
    <m/>
    <x v="23"/>
    <s v="C103"/>
    <s v="NULL"/>
    <s v="Drivers confused by unclear signs, signals or road markings"/>
    <s v="C103 Drivers confused by unclear signs, signals or road markings"/>
    <s v="C103 Drivers confused by unclear signs, signals or road markings"/>
    <s v=""/>
    <s v="H068"/>
    <s v="Driver mistakes Emergency Stopping Bay for exit slip"/>
    <x v="75"/>
    <s v="Event"/>
    <s v="Haz_24 Emergency Stopping Bays"/>
  </r>
  <r>
    <x v="0"/>
    <m/>
    <x v="23"/>
    <s v="C112"/>
    <s v="NULL"/>
    <s v="ESB markings not clear enough"/>
    <s v="C112 ESB markings not clear enough"/>
    <s v="C112 ESB markings not clear enough"/>
    <s v=""/>
    <s v="H073"/>
    <s v="Vehicle in Emergency Stopping Bay obtrudes onto LBS1"/>
    <x v="74"/>
    <s v="Event"/>
    <s v="Haz_24 Emergency Stopping Bays"/>
  </r>
  <r>
    <x v="0"/>
    <m/>
    <x v="23"/>
    <s v="C113"/>
    <s v="NULL"/>
    <s v="ESB not wide enough "/>
    <s v="C113 ESB not wide enough "/>
    <s v="C113 ESB not wide enough "/>
    <s v=""/>
    <s v="H073"/>
    <s v="Vehicle in Emergency Stopping Bay obtrudes onto LBS1"/>
    <x v="74"/>
    <s v="Event"/>
    <s v="Haz_24 Emergency Stopping Bays"/>
  </r>
  <r>
    <x v="4"/>
    <m/>
    <x v="23"/>
    <s v="C160"/>
    <s v="NULL"/>
    <s v="Illegal Pedestrian in ESB"/>
    <s v="C160 Illegal Pedestrian in ESB"/>
    <s v="C160 Illegal Pedestrian in ESB"/>
    <s v=""/>
    <s v="H069"/>
    <s v="Legal/Illegal pedestrian(s) in path of vehicles in Emergency Stopping Bay"/>
    <x v="76"/>
    <s v="Event"/>
    <s v="Haz_24 Emergency Stopping Bays"/>
  </r>
  <r>
    <x v="4"/>
    <m/>
    <x v="23"/>
    <s v="C179"/>
    <s v="NULL"/>
    <s v="Legal Pedestrian in ESB"/>
    <s v="C179 Legal Pedestrian in ESB"/>
    <s v="C179 Legal Pedestrian in ESB"/>
    <s v=""/>
    <s v="H069"/>
    <s v="Legal/Illegal pedestrian(s) in path of vehicles in Emergency Stopping Bay"/>
    <x v="76"/>
    <s v="Event"/>
    <s v="Haz_24 Emergency Stopping Bays"/>
  </r>
  <r>
    <x v="4"/>
    <m/>
    <x v="23"/>
    <s v="C254"/>
    <s v="NULL"/>
    <s v="People waiting for service vehicles to arrive "/>
    <s v="C254 People waiting for service vehicles to arrive "/>
    <s v="C254 People waiting for service vehicles to arrive "/>
    <s v=""/>
    <s v="H069"/>
    <s v="Legal/Illegal pedestrian(s) in path of vehicles in Emergency Stopping Bay"/>
    <x v="76"/>
    <s v="Event"/>
    <s v="Haz_24 Emergency Stopping Bays"/>
  </r>
  <r>
    <x v="4"/>
    <m/>
    <x v="23"/>
    <s v="C255"/>
    <s v="NULL"/>
    <s v="Person investigating problem with vehicle "/>
    <s v="C255 Person investigating problem with vehicle "/>
    <s v="C255 Person investigating problem with vehicle "/>
    <s v=""/>
    <s v="H069"/>
    <s v="Legal/Illegal pedestrian(s) in path of vehicles in Emergency Stopping Bay"/>
    <x v="76"/>
    <s v="Event"/>
    <s v="Haz_24 Emergency Stopping Bays"/>
  </r>
  <r>
    <x v="4"/>
    <m/>
    <x v="23"/>
    <s v="C255"/>
    <s v="NULL"/>
    <s v="Person investigating problem with vehicle "/>
    <s v="C255 Person investigating problem with vehicle "/>
    <s v="C255 Person investigating problem with vehicle "/>
    <s v=""/>
    <s v="H071"/>
    <s v="Person on off-side of vehicle in Emergency Stopping Bay"/>
    <x v="77"/>
    <s v="State"/>
    <s v="Haz_24 Emergency Stopping Bays"/>
  </r>
  <r>
    <x v="4"/>
    <m/>
    <x v="23"/>
    <s v="C257"/>
    <s v="NULL"/>
    <s v="Person walking to emergency telephone"/>
    <s v="C257 Person walking to emergency telephone"/>
    <s v="C257 Person walking to emergency telephone"/>
    <s v=""/>
    <s v="H069"/>
    <s v="Legal/Illegal pedestrian(s) in path of vehicles in Emergency Stopping Bay"/>
    <x v="76"/>
    <s v="Event"/>
    <s v="Haz_24 Emergency Stopping Bays"/>
  </r>
  <r>
    <x v="0"/>
    <m/>
    <x v="23"/>
    <s v="C267"/>
    <s v="NULL"/>
    <s v="Recovery vehicle does not have room to operate"/>
    <s v="C267 Recovery vehicle does not have room to operate"/>
    <s v="C267 Recovery vehicle does not have room to operate"/>
    <s v=""/>
    <s v="H073"/>
    <s v="Vehicle in Emergency Stopping Bay obtrudes onto LBS1"/>
    <x v="74"/>
    <s v="Event"/>
    <s v="Haz_24 Emergency Stopping Bays"/>
  </r>
  <r>
    <x v="0"/>
    <m/>
    <x v="23"/>
    <s v="C270"/>
    <s v="NULL"/>
    <s v="Road surface in ESB too slippery"/>
    <s v="C270 Road surface in ESB too slippery"/>
    <s v="C270 Road surface in ESB too slippery"/>
    <s v=""/>
    <s v="H074"/>
    <s v="Vehicle misjudges entry to Emergency Stopping Bay"/>
    <x v="78"/>
    <s v="Event"/>
    <s v="Haz_24 Emergency Stopping Bays"/>
  </r>
  <r>
    <x v="0"/>
    <m/>
    <x v="23"/>
    <s v="C319"/>
    <s v="NULL"/>
    <s v="Vehicle enters ESB too fast"/>
    <s v="C319 Vehicle enters ESB too fast"/>
    <s v="C319 Vehicle enters ESB too fast"/>
    <s v=""/>
    <s v="H074"/>
    <s v="Vehicle misjudges entry to Emergency Stopping Bay"/>
    <x v="78"/>
    <s v="Event"/>
    <s v="Haz_24 Emergency Stopping Bays"/>
  </r>
  <r>
    <x v="0"/>
    <m/>
    <x v="23"/>
    <s v="C334"/>
    <s v="NULL"/>
    <s v="Vehicle too wide for ESB"/>
    <s v="C334 Vehicle too wide for ESB"/>
    <s v="C334 Vehicle too wide for ESB"/>
    <s v=""/>
    <s v="H073"/>
    <s v="Vehicle in Emergency Stopping Bay obtrudes onto LBS1"/>
    <x v="74"/>
    <s v="Event"/>
    <s v="Haz_24 Emergency Stopping Bays"/>
  </r>
  <r>
    <x v="0"/>
    <m/>
    <x v="23"/>
    <s v="C363"/>
    <s v="C319"/>
    <s v="Driver makes late decision to enter ESB (Sub-Cause)"/>
    <s v="C363 Driver makes late decision to enter ESB (Sub-Cause)"/>
    <s v="C319 Vehicle enters ESB too fast"/>
    <s v="C363 Driver makes late decision to enter ESB (Sub-Cause)"/>
    <s v="H074"/>
    <s v="Vehicle misjudges entry to Emergency Stopping Bay"/>
    <x v="78"/>
    <s v="Event"/>
    <s v="Haz_24 Emergency Stopping Bays"/>
  </r>
  <r>
    <x v="0"/>
    <m/>
    <x v="23"/>
    <s v="C368"/>
    <s v="C270"/>
    <s v="ESB not gritted adequately in cold weather (Sub-Cause)"/>
    <s v="C368 ESB not gritted adequately in cold weather (Sub-Cause)"/>
    <s v="C270 Road surface in ESB too slippery"/>
    <s v="C368 ESB not gritted adequately in cold weather (Sub-Cause)"/>
    <s v="H074"/>
    <s v="Vehicle misjudges entry to Emergency Stopping Bay"/>
    <x v="78"/>
    <s v="Event"/>
    <s v="Haz_24 Emergency Stopping Bays"/>
  </r>
  <r>
    <x v="0"/>
    <m/>
    <x v="23"/>
    <s v="C369"/>
    <s v="C270"/>
    <s v="ESB not used sufficiently to achieve full skid resistance (Sub-Cause)"/>
    <s v="C369 ESB not used sufficiently to achieve full skid resistance (Sub-Cause)"/>
    <s v="C270 Road surface in ESB too slippery"/>
    <s v="C369 ESB not used sufficiently to achieve full skid resistance (Sub-Cause)"/>
    <s v="H074"/>
    <s v="Vehicle misjudges entry to Emergency Stopping Bay"/>
    <x v="78"/>
    <s v="Event"/>
    <s v="Haz_24 Emergency Stopping Bays"/>
  </r>
  <r>
    <x v="0"/>
    <m/>
    <x v="23"/>
    <s v="C376"/>
    <s v="C319"/>
    <s v="Following traffic pressurises driver into late braking on entry to ESB (Sub-Cause)"/>
    <s v="C376 Following traffic pressurises driver into late braking on entry to ESB (Sub-Cause)"/>
    <s v="C319 Vehicle enters ESB too fast"/>
    <s v="C376 Following traffic pressurises driver into late braking on entry to ESB (Sub-Cause)"/>
    <s v="H074"/>
    <s v="Vehicle misjudges entry to Emergency Stopping Bay"/>
    <x v="78"/>
    <s v="Event"/>
    <s v="Haz_24 Emergency Stopping Bays"/>
  </r>
  <r>
    <x v="4"/>
    <m/>
    <x v="23"/>
    <s v="C381"/>
    <s v="C161"/>
    <s v="Hitchhikers (Sub-Cause)"/>
    <s v="C381 Hitchhikers (Sub-Cause)"/>
    <s v="C161 Boarding or alighting when door closing"/>
    <s v="C381 Hitchhikers (Sub-Cause)"/>
    <s v="H069"/>
    <s v="Legal/Illegal pedestrian(s) in path of vehicles in Emergency Stopping Bay"/>
    <x v="76"/>
    <s v="Event"/>
    <s v="Haz_24 Emergency Stopping Bays"/>
  </r>
  <r>
    <x v="4"/>
    <m/>
    <x v="23"/>
    <s v="C420"/>
    <s v="C187"/>
    <s v="People getting out of vehicle on driver's side (Sub-Cause)"/>
    <s v="C420 People getting out of vehicle on driver's side (Sub-Cause)"/>
    <s v="C187 Vandalism by drivers "/>
    <s v="C420 People getting out of vehicle on driver's side (Sub-Cause)"/>
    <s v="H069"/>
    <s v="Legal/Illegal pedestrian(s) in path of vehicles in Emergency Stopping Bay"/>
    <x v="76"/>
    <s v="Event"/>
    <s v="Haz_24 Emergency Stopping Bays"/>
  </r>
  <r>
    <x v="4"/>
    <m/>
    <x v="23"/>
    <s v="C422"/>
    <s v="C161"/>
    <s v="Person(s) asking for directions (Sub-Cause)"/>
    <s v="C422 Person(s) asking for directions (Sub-Cause)"/>
    <s v="C161 Boarding or alighting when door closing"/>
    <s v="C422 Person(s) asking for directions (Sub-Cause)"/>
    <s v="H069"/>
    <s v="Legal/Illegal pedestrian(s) in path of vehicles in Emergency Stopping Bay"/>
    <x v="76"/>
    <s v="Event"/>
    <s v="Haz_24 Emergency Stopping Bays"/>
  </r>
  <r>
    <x v="4"/>
    <m/>
    <x v="23"/>
    <s v="C423"/>
    <s v="C187"/>
    <s v="Person(s) investigating problem with vehicle (Sub-Cause)"/>
    <s v="C423 Person(s) investigating problem with vehicle (Sub-Cause)"/>
    <s v="C187 Vandalism by drivers "/>
    <s v="C423 Person(s) investigating problem with vehicle (Sub-Cause)"/>
    <s v="H069"/>
    <s v="Legal/Illegal pedestrian(s) in path of vehicles in Emergency Stopping Bay"/>
    <x v="76"/>
    <s v="Event"/>
    <s v="Haz_24 Emergency Stopping Bays"/>
  </r>
  <r>
    <x v="4"/>
    <m/>
    <x v="23"/>
    <s v="C424"/>
    <s v="C187"/>
    <s v="Person(s) walking to emergency roadside telephone (Sub-Cause)"/>
    <s v="C424 Person(s) walking to emergency roadside telephone (Sub-Cause)"/>
    <s v="C187 Vandalism by drivers "/>
    <s v="C424 Person(s) walking to emergency roadside telephone (Sub-Cause)"/>
    <s v="H069"/>
    <s v="Legal/Illegal pedestrian(s) in path of vehicles in Emergency Stopping Bay"/>
    <x v="76"/>
    <s v="Event"/>
    <s v="Haz_24 Emergency Stopping Bays"/>
  </r>
  <r>
    <x v="4"/>
    <m/>
    <x v="23"/>
    <s v="C425"/>
    <s v="C161"/>
    <s v="Person(s) walking to use emergency telephone from elsewhere (Sub-Cause)"/>
    <s v="C425 Person(s) walking to use emergency telephone from elsewhere (Sub-Cause)"/>
    <s v="C161 Boarding or alighting when door closing"/>
    <s v="C425 Person(s) walking to use emergency telephone from elsewhere (Sub-Cause)"/>
    <s v="H069"/>
    <s v="Legal/Illegal pedestrian(s) in path of vehicles in Emergency Stopping Bay"/>
    <x v="76"/>
    <s v="Event"/>
    <s v="Haz_24 Emergency Stopping Bays"/>
  </r>
  <r>
    <x v="0"/>
    <m/>
    <x v="23"/>
    <s v="C426"/>
    <s v="NULL"/>
    <s v="Driver is unsure whether stopping in Emergency Stopping Bay is permitted"/>
    <s v="C426 Driver is unsure whether stopping in Emergency Stopping Bay is permitted"/>
    <s v="C426 Driver is unsure whether stopping in Emergency Stopping Bay is permitted"/>
    <s v=""/>
    <s v="H067"/>
    <s v="Driver changes mind about entering Emergency Stopping Bay"/>
    <x v="79"/>
    <s v="Event"/>
    <s v="Haz_24 Emergency Stopping Bays"/>
  </r>
  <r>
    <x v="0"/>
    <m/>
    <x v="23"/>
    <s v="C426"/>
    <s v="NULL"/>
    <s v="Driver is unsure whether stopping in Emergency Stopping Bay is permitted"/>
    <s v="C426 Driver is unsure whether stopping in Emergency Stopping Bay is permitted"/>
    <s v="C426 Driver is unsure whether stopping in Emergency Stopping Bay is permitted"/>
    <s v=""/>
    <s v="H074"/>
    <s v="Vehicle misjudges entry to Emergency Stopping Bay"/>
    <x v="78"/>
    <s v="Event"/>
    <s v="Haz_24 Emergency Stopping Bays"/>
  </r>
  <r>
    <x v="0"/>
    <m/>
    <x v="23"/>
    <s v="C427"/>
    <s v="NULL"/>
    <s v="Driver realises he/she does not have time to stop safely in ESB"/>
    <s v="C427 Driver realises he/she does not have time to stop safely in ESB"/>
    <s v="C427 Driver realises he/she does not have time to stop safely in ESB"/>
    <s v=""/>
    <s v="H067"/>
    <s v="Driver changes mind about entering Emergency Stopping Bay"/>
    <x v="79"/>
    <s v="Event"/>
    <s v="Haz_24 Emergency Stopping Bays"/>
  </r>
  <r>
    <x v="0"/>
    <m/>
    <x v="23"/>
    <s v="C427"/>
    <s v="NULL"/>
    <s v="Driver realises he/she does not have time to stop safely in ESB"/>
    <s v="C427 Driver realises he/she does not have time to stop safely in ESB"/>
    <s v="C427 Driver realises he/she does not have time to stop safely in ESB"/>
    <s v=""/>
    <s v="H074"/>
    <s v="Vehicle misjudges entry to Emergency Stopping Bay"/>
    <x v="78"/>
    <s v="Event"/>
    <s v="Haz_24 Emergency Stopping Bays"/>
  </r>
  <r>
    <x v="0"/>
    <m/>
    <x v="23"/>
    <s v="C428"/>
    <s v="NULL"/>
    <s v="Driver realises that there is not enough room to enter the ESB"/>
    <s v="C428 Driver realises that there is not enough room to enter the ESB"/>
    <s v="C428 Driver realises that there is not enough room to enter the ESB"/>
    <s v=""/>
    <s v="H067"/>
    <s v="Driver changes mind about entering Emergency Stopping Bay"/>
    <x v="79"/>
    <s v="Event"/>
    <s v="Haz_24 Emergency Stopping Bays"/>
  </r>
  <r>
    <x v="0"/>
    <m/>
    <x v="23"/>
    <s v="C428"/>
    <s v="NULL"/>
    <s v="Driver realises that there is not enough room to enter the ESB"/>
    <s v="C428 Driver realises that there is not enough room to enter the ESB"/>
    <s v="C428 Driver realises that there is not enough room to enter the ESB"/>
    <s v=""/>
    <s v="H074"/>
    <s v="Vehicle misjudges entry to Emergency Stopping Bay"/>
    <x v="78"/>
    <s v="Event"/>
    <s v="Haz_24 Emergency Stopping Bays"/>
  </r>
  <r>
    <x v="0"/>
    <m/>
    <x v="23"/>
    <s v="C429"/>
    <s v="NULL"/>
    <s v="Driver misunderstands marking, and thinks it is a lane."/>
    <s v="C429 Driver misunderstands marking, and thinks it is a lane."/>
    <s v="C429 Driver misunderstands marking, and thinks it is a lane."/>
    <s v=""/>
    <s v="H072"/>
    <s v="Significant incursion of passing vehicle into Emergency Stopping Bay"/>
    <x v="73"/>
    <s v="Event"/>
    <s v="Haz_24 Emergency Stopping Bays"/>
  </r>
  <r>
    <x v="0"/>
    <m/>
    <x v="23"/>
    <s v="C435"/>
    <s v="NULL"/>
    <s v="Driver tries to avoid another incident"/>
    <s v="C435 Driver tries to avoid another incident"/>
    <s v="C435 Driver tries to avoid another incident"/>
    <s v=""/>
    <s v="H072"/>
    <s v="Significant incursion of passing vehicle into Emergency Stopping Bay"/>
    <x v="73"/>
    <s v="Event"/>
    <s v="Haz_24 Emergency Stopping Bays"/>
  </r>
  <r>
    <x v="0"/>
    <m/>
    <x v="23"/>
    <s v="C436"/>
    <s v="NULL"/>
    <s v="Another vehicle in ESB does not leave enough space"/>
    <s v="C436 Another vehicle in ESB does not leave enough space"/>
    <s v="C436 Another vehicle in ESB does not leave enough space"/>
    <s v=""/>
    <s v="H073"/>
    <s v="Vehicle in Emergency Stopping Bay obtrudes onto LBS1"/>
    <x v="74"/>
    <s v="Event"/>
    <s v="Haz_24 Emergency Stopping Bays"/>
  </r>
  <r>
    <x v="3"/>
    <m/>
    <x v="23"/>
    <s v="C462"/>
    <s v="NULL"/>
    <s v="Difference in friction between line and surrounding road surface"/>
    <s v="C462 Difference in friction between line and surrounding road surface"/>
    <s v="C462 Difference in friction between line and surrounding road surface"/>
    <s v=""/>
    <s v="H070"/>
    <s v="Motorcyclist falls off crossing line on entry to Emergency Stopping Bay"/>
    <x v="80"/>
    <s v="Event"/>
    <s v="Haz_24 Emergency Stopping Bays"/>
  </r>
  <r>
    <x v="3"/>
    <m/>
    <x v="23"/>
    <s v="C463"/>
    <s v="NULL"/>
    <s v="Line not suitable for Motorcyclists to cross"/>
    <s v="C463 Line not suitable for Motorcyclists to cross"/>
    <s v="C463 Line not suitable for Motorcyclists to cross"/>
    <s v=""/>
    <s v="H070"/>
    <s v="Motorcyclist falls off crossing line on entry to Emergency Stopping Bay"/>
    <x v="80"/>
    <s v="Event"/>
    <s v="Haz_24 Emergency Stopping Bays"/>
  </r>
  <r>
    <x v="0"/>
    <m/>
    <x v="24"/>
    <s v="C100"/>
    <s v="NULL"/>
    <s v="Addressing error in system data or roadside controller "/>
    <s v="C100 Addressing error in system data or roadside controller "/>
    <s v="C100 Addressing error in system data or roadside controller "/>
    <s v=""/>
    <s v="H078"/>
    <s v="Lane diverts into lane with incident due to technical failure"/>
    <x v="81"/>
    <s v="Event"/>
    <s v="Haz_25 System Issues"/>
  </r>
  <r>
    <x v="0"/>
    <m/>
    <x v="24"/>
    <s v="C108"/>
    <s v="NULL"/>
    <s v="Drivers react too quickly to changing lane diversion signs/signals"/>
    <s v="C108 Drivers react too quickly to changing lane diversion signs/signals"/>
    <s v="C108 Drivers react too quickly to changing lane diversion signs/signals"/>
    <s v=""/>
    <s v="H086"/>
    <s v="Vehicle decelerates suddenly in response to signals"/>
    <x v="82"/>
    <s v="Event"/>
    <s v="Haz_25 System Issues"/>
  </r>
  <r>
    <x v="0"/>
    <m/>
    <x v="24"/>
    <s v="C134"/>
    <s v="NULL"/>
    <s v="Fault in system data, signal sequencing rules, etc"/>
    <s v="C134 Fault in system data, signal sequencing rules, etc"/>
    <s v="C134 Fault in system data, signal sequencing rules, etc"/>
    <s v=""/>
    <s v="H076"/>
    <s v="Conflicting signs and signals are set"/>
    <x v="83"/>
    <s v="State"/>
    <s v="Haz_25 System Issues"/>
  </r>
  <r>
    <x v="0"/>
    <m/>
    <x v="24"/>
    <s v="C197"/>
    <s v="NULL"/>
    <s v="Maintenance error "/>
    <s v="C197 Maintenance error "/>
    <s v="C197 Maintenance error "/>
    <s v=""/>
    <s v="H084"/>
    <s v="Unable to remove settings of signs or signals after incidents"/>
    <x v="84"/>
    <s v="Event"/>
    <s v="Haz_25 System Issues"/>
  </r>
  <r>
    <x v="0"/>
    <m/>
    <x v="24"/>
    <s v="C197"/>
    <s v="NULL"/>
    <s v="Maintenance error "/>
    <s v="C197 Maintenance error "/>
    <s v="C197 Maintenance error "/>
    <s v=""/>
    <s v="H085"/>
    <s v="Unable to set signs and signals to protect incidents"/>
    <x v="85"/>
    <s v="State"/>
    <s v="Haz_25 System Issues"/>
  </r>
  <r>
    <x v="0"/>
    <m/>
    <x v="24"/>
    <s v="C211"/>
    <s v="NULL"/>
    <s v="Mismatch between fixed signs and variable signs and signals "/>
    <s v="C211 Mismatch between fixed signs and variable signs and signals "/>
    <s v="C211 Mismatch between fixed signs and variable signs and signals "/>
    <s v=""/>
    <s v="H076"/>
    <s v="Conflicting signs and signals are set"/>
    <x v="83"/>
    <s v="State"/>
    <s v="Haz_25 System Issues"/>
  </r>
  <r>
    <x v="0"/>
    <m/>
    <x v="24"/>
    <s v="C237"/>
    <s v="NULL"/>
    <s v="Operator error - signals cleared before incident is cleared "/>
    <s v="C237 Operator error - signals cleared before incident is cleared "/>
    <s v="C237 Operator error - signals cleared before incident is cleared "/>
    <s v=""/>
    <s v="H081"/>
    <s v="Signals change while TO/ emergency services are still on motorway"/>
    <x v="86"/>
    <s v="Event"/>
    <s v="Haz_25 System Issues"/>
  </r>
  <r>
    <x v="0"/>
    <m/>
    <x v="24"/>
    <s v="C241"/>
    <s v="NULL"/>
    <s v="Operator error: made aware of need but does not take action "/>
    <s v="C241 Operator error: made aware of need but does not take action "/>
    <s v="C241 Operator error: made aware of need but does not take action "/>
    <s v=""/>
    <s v="H079"/>
    <s v="Operator fails to remove signals after incident"/>
    <x v="87"/>
    <s v="Event"/>
    <s v="Haz_25 System Issues"/>
  </r>
  <r>
    <x v="0"/>
    <m/>
    <x v="24"/>
    <s v="C241"/>
    <s v="NULL"/>
    <s v="Operator error: made aware of need but does not take action "/>
    <s v="C241 Operator error: made aware of need but does not take action "/>
    <s v="C241 Operator error: made aware of need but does not take action "/>
    <s v=""/>
    <s v="H080"/>
    <s v="Operator fails to set signals to protect incident in timely manner"/>
    <x v="88"/>
    <s v="State"/>
    <s v="Haz_25 System Issues"/>
  </r>
  <r>
    <x v="0"/>
    <m/>
    <x v="24"/>
    <s v="C242"/>
    <s v="NULL"/>
    <s v="Operator fails to answer phone "/>
    <s v="C242 Operator fails to answer phone "/>
    <s v="C242 Operator fails to answer phone "/>
    <s v=""/>
    <s v="H080"/>
    <s v="Operator fails to set signals to protect incident in timely manner"/>
    <x v="88"/>
    <s v="State"/>
    <s v="Haz_25 System Issues"/>
  </r>
  <r>
    <x v="0"/>
    <m/>
    <x v="24"/>
    <s v="C261"/>
    <s v="NULL"/>
    <s v="Power failure causes blank signals during incident "/>
    <s v="C261 Power failure causes blank signals during incident "/>
    <s v="C261 Power failure causes blank signals during incident "/>
    <s v=""/>
    <s v="H085"/>
    <s v="Unable to set signs and signals to protect incidents"/>
    <x v="85"/>
    <s v="State"/>
    <s v="Haz_25 System Issues"/>
  </r>
  <r>
    <x v="0"/>
    <m/>
    <x v="24"/>
    <s v="C284"/>
    <s v="NULL"/>
    <s v="Sudden and Large changes to signals as a result of system failure"/>
    <s v="C284 Sudden and Large changes to signals as a result of system failure"/>
    <s v="C284 Sudden and Large changes to signals as a result of system failure"/>
    <s v=""/>
    <s v="H086"/>
    <s v="Vehicle decelerates suddenly in response to signals"/>
    <x v="82"/>
    <s v="Event"/>
    <s v="Haz_25 System Issues"/>
  </r>
  <r>
    <x v="0"/>
    <m/>
    <x v="24"/>
    <s v="C287"/>
    <s v="NULL"/>
    <s v="System failure during hard shoulder closure leaves several Lane Divert Right signals showing "/>
    <s v="C287 System failure during hard shoulder closure leaves several Lane Divert Right signals showing "/>
    <s v="C287 System failure during hard shoulder closure leaves several Lane Divert Right signals showing "/>
    <s v=""/>
    <s v="H078"/>
    <s v="Lane diverts into lane with incident due to technical failure"/>
    <x v="81"/>
    <s v="Event"/>
    <s v="Haz_25 System Issues"/>
  </r>
  <r>
    <x v="0"/>
    <m/>
    <x v="24"/>
    <s v="C290"/>
    <s v="NULL"/>
    <s v="System failure while protecting incident "/>
    <s v="C290 System failure while protecting incident "/>
    <s v="C290 System failure while protecting incident "/>
    <s v=""/>
    <s v="H081"/>
    <s v="Signals change while TO/ emergency services are still on motorway"/>
    <x v="86"/>
    <s v="Event"/>
    <s v="Haz_25 System Issues"/>
  </r>
  <r>
    <x v="0"/>
    <m/>
    <x v="24"/>
    <s v="C291"/>
    <s v="NULL"/>
    <s v="System too busy resulting in a delay in setting the signal "/>
    <s v="C291 System too busy resulting in a delay in setting the signal "/>
    <s v="C291 System too busy resulting in a delay in setting the signal "/>
    <s v=""/>
    <s v="H080"/>
    <s v="Operator fails to set signals to protect incident in timely manner"/>
    <x v="88"/>
    <s v="State"/>
    <s v="Haz_25 System Issues"/>
  </r>
  <r>
    <x v="0"/>
    <m/>
    <x v="24"/>
    <s v="C294"/>
    <s v="NULL"/>
    <s v="Technical failure in detection systems "/>
    <s v="C294 Technical failure in detection systems "/>
    <s v="C294 Technical failure in detection systems "/>
    <s v=""/>
    <s v="H082"/>
    <s v="Signals set in wrong place (i.e. are not protecting the incident)"/>
    <x v="89"/>
    <s v="State"/>
    <s v="Haz_25 System Issues"/>
  </r>
  <r>
    <x v="0"/>
    <m/>
    <x v="24"/>
    <s v="C295"/>
    <s v="NULL"/>
    <s v="Technical failure in signal setting equipment, system data, etc"/>
    <s v="C295 Technical failure in signal setting equipment, system data, etc"/>
    <s v="C295 Technical failure in signal setting equipment, system data, etc"/>
    <s v=""/>
    <s v="H082"/>
    <s v="Signals set in wrong place (i.e. are not protecting the incident)"/>
    <x v="89"/>
    <s v="State"/>
    <s v="Haz_25 System Issues"/>
  </r>
  <r>
    <x v="0"/>
    <m/>
    <x v="24"/>
    <s v="C295"/>
    <s v="NULL"/>
    <s v="Technical failure in signal setting equipment, system data, etc"/>
    <s v="C295 Technical failure in signal setting equipment, system data, etc"/>
    <s v="C295 Technical failure in signal setting equipment, system data, etc"/>
    <s v=""/>
    <s v="H083"/>
    <s v="System failure - signs or signals incorrectly indicate that lanes with static roadworks are open"/>
    <x v="90"/>
    <s v="State"/>
    <s v="Haz_25 System Issues"/>
  </r>
  <r>
    <x v="0"/>
    <m/>
    <x v="24"/>
    <s v="C431"/>
    <s v="NULL"/>
    <s v="Delay in message reaching operator via phone system "/>
    <s v="C431 Delay in message reaching operator via phone system "/>
    <s v="C431 Delay in message reaching operator via phone system "/>
    <s v=""/>
    <s v="H080"/>
    <s v="Operator fails to set signals to protect incident in timely manner"/>
    <x v="88"/>
    <s v="State"/>
    <s v="Haz_25 System Issues"/>
  </r>
  <r>
    <x v="0"/>
    <m/>
    <x v="24"/>
    <s v="C437"/>
    <s v="NULL"/>
    <s v="Confusion over lane referencing "/>
    <s v="C437 Confusion over lane referencing "/>
    <s v="C437 Confusion over lane referencing "/>
    <s v=""/>
    <s v="H076"/>
    <s v="Conflicting signs and signals are set"/>
    <x v="83"/>
    <s v="State"/>
    <s v="Haz_25 System Issues"/>
  </r>
  <r>
    <x v="0"/>
    <m/>
    <x v="24"/>
    <s v="C437"/>
    <s v="NULL"/>
    <s v="Confusion over lane referencing "/>
    <s v="C437 Confusion over lane referencing "/>
    <s v="C437 Confusion over lane referencing "/>
    <s v=""/>
    <s v="H077"/>
    <s v="Lane closure signals are set in wrong lane following an incident due to operator error"/>
    <x v="91"/>
    <s v="State"/>
    <s v="Haz_25 System Issues"/>
  </r>
  <r>
    <x v="0"/>
    <m/>
    <x v="24"/>
    <s v="C437"/>
    <s v="NULL"/>
    <s v="Confusion over lane referencing "/>
    <s v="C437 Confusion over lane referencing "/>
    <s v="C437 Confusion over lane referencing "/>
    <s v=""/>
    <s v="H083"/>
    <s v="System failure - signs or signals incorrectly indicate that lanes with static roadworks are open"/>
    <x v="90"/>
    <s v="State"/>
    <s v="Haz_25 System Issues"/>
  </r>
  <r>
    <x v="0"/>
    <m/>
    <x v="24"/>
    <s v="C438"/>
    <s v="NULL"/>
    <s v="Does not notice incident or obstruction "/>
    <s v="C438 Does not notice incident or obstruction "/>
    <s v="C438 Does not notice incident or obstruction "/>
    <s v=""/>
    <s v="H080"/>
    <s v="Operator fails to set signals to protect incident in timely manner"/>
    <x v="88"/>
    <s v="State"/>
    <s v="Haz_25 System Issues"/>
  </r>
  <r>
    <x v="0"/>
    <m/>
    <x v="24"/>
    <s v="C442"/>
    <s v="NULL"/>
    <s v="No operators available "/>
    <s v="C442 No operators available "/>
    <s v="C442 No operators available "/>
    <s v=""/>
    <s v="H080"/>
    <s v="Operator fails to set signals to protect incident in timely manner"/>
    <x v="88"/>
    <s v="State"/>
    <s v="Haz_25 System Issues"/>
  </r>
  <r>
    <x v="0"/>
    <m/>
    <x v="24"/>
    <s v="C444"/>
    <s v="NULL"/>
    <s v="Communication system fails "/>
    <s v="C444 Communication system fails "/>
    <s v="C444 Communication system fails "/>
    <s v=""/>
    <s v="H084"/>
    <s v="Unable to remove settings of signs or signals after incidents"/>
    <x v="84"/>
    <s v="Event"/>
    <s v="Haz_25 System Issues"/>
  </r>
  <r>
    <x v="0"/>
    <m/>
    <x v="24"/>
    <s v="C444"/>
    <s v="NULL"/>
    <s v="Communication system fails "/>
    <s v="C444 Communication system fails "/>
    <s v="C444 Communication system fails "/>
    <s v=""/>
    <s v="H085"/>
    <s v="Unable to set signs and signals to protect incidents"/>
    <x v="85"/>
    <s v="State"/>
    <s v="Haz_25 System Issues"/>
  </r>
  <r>
    <x v="0"/>
    <m/>
    <x v="24"/>
    <s v="C445"/>
    <s v="NULL"/>
    <s v="Conflict between AMI and AMS settings "/>
    <s v="C445 Conflict between AMI and AMS settings "/>
    <s v="C445 Conflict between AMI and AMS settings "/>
    <s v=""/>
    <s v="H076"/>
    <s v="Conflicting signs and signals are set"/>
    <x v="83"/>
    <s v="State"/>
    <s v="Haz_25 System Issues"/>
  </r>
  <r>
    <x v="0"/>
    <m/>
    <x v="24"/>
    <s v="C446"/>
    <s v="NULL"/>
    <s v="Conflict between two parties "/>
    <s v="C446 Conflict between two parties "/>
    <s v="C446 Conflict between two parties "/>
    <s v=""/>
    <s v="H076"/>
    <s v="Conflicting signs and signals are set"/>
    <x v="83"/>
    <s v="State"/>
    <s v="Haz_25 System Issues"/>
  </r>
  <r>
    <x v="0"/>
    <m/>
    <x v="25"/>
    <s v="C017"/>
    <s v="NULL"/>
    <s v="Tries to gain some advantage"/>
    <s v="C017 Tries to gain some advantage"/>
    <s v="C017 Tries to gain some advantage"/>
    <s v=""/>
    <s v="H087"/>
    <s v="Driver ignores closed lane(s) signals that are protecting an incident"/>
    <x v="92"/>
    <s v="Event"/>
    <s v="Haz_26 Lane closures"/>
  </r>
  <r>
    <x v="0"/>
    <m/>
    <x v="25"/>
    <s v="C433"/>
    <s v="NULL"/>
    <s v="Diffident driver not able to force a gap in adjacent lane (probably removed as difficult to differential with below)"/>
    <s v="C433 Diffident driver not able to force a gap in adjacent lane (probably removed as difficult to differential with below)"/>
    <s v="C433 Diffident driver not able to force a gap in adjacent lane (probably removed as difficult to differential with below)"/>
    <s v=""/>
    <s v="H088"/>
    <s v="Lane(s) closed, but driver unable to leave lane and stops"/>
    <x v="93"/>
    <s v="Event"/>
    <s v="Haz_26 Lane closures"/>
  </r>
  <r>
    <x v="0"/>
    <m/>
    <x v="25"/>
    <s v="C434"/>
    <s v="NULL"/>
    <s v="Does not believe signs and signals"/>
    <s v="C434 Does not believe signs and signals"/>
    <s v="C434 Does not believe signs and signals"/>
    <s v=""/>
    <s v="H087"/>
    <s v="Driver ignores closed lane(s) signals that are protecting an incident"/>
    <x v="92"/>
    <s v="Event"/>
    <s v="Haz_26 Lane closures"/>
  </r>
  <r>
    <x v="0"/>
    <m/>
    <x v="25"/>
    <s v="C443"/>
    <s v="NULL"/>
    <s v="Misunderstands signs and signals"/>
    <s v="C443 Misunderstands signs and signals"/>
    <s v="C443 Misunderstands signs and signals"/>
    <s v=""/>
    <s v="H087"/>
    <s v="Driver ignores closed lane(s) signals that are protecting an incident"/>
    <x v="92"/>
    <s v="Event"/>
    <s v="Haz_26 Lane closures"/>
  </r>
  <r>
    <x v="0"/>
    <m/>
    <x v="25"/>
    <s v="C447"/>
    <s v="NULL"/>
    <s v="Does not notice signs and signals"/>
    <s v="C447 Does not notice signs and signals"/>
    <s v="C447 Does not notice signs and signals"/>
    <s v=""/>
    <s v="H087"/>
    <s v="Driver ignores closed lane(s) signals that are protecting an incident"/>
    <x v="92"/>
    <s v="Event"/>
    <s v="Haz_26 Lane closures"/>
  </r>
  <r>
    <x v="0"/>
    <m/>
    <x v="25"/>
    <s v="C448"/>
    <s v="NULL"/>
    <s v="Driver decides to gain advantage, but upon reaching Stop signal, is not let in"/>
    <s v="C448 Driver decides to gain advantage, but upon reaching Stop signal, is not let in"/>
    <s v="C448 Driver decides to gain advantage, but upon reaching Stop signal, is not let in"/>
    <s v=""/>
    <s v="H088"/>
    <s v="Lane(s) closed, but driver unable to leave lane and stops"/>
    <x v="93"/>
    <s v="Event"/>
    <s v="Haz_26 Lane closures"/>
  </r>
  <r>
    <x v="0"/>
    <m/>
    <x v="26"/>
    <s v="C354"/>
    <s v="C432"/>
    <s v="Driver can see that LBS1 is open in section ahead (Sub-Cause)"/>
    <s v="C354 Driver can see that LBS1 is open in section ahead (Sub-Cause)"/>
    <s v="C432 Deliberate disobedience"/>
    <s v="C354 Driver can see that LBS1 is open in section ahead (Sub-Cause)"/>
    <s v="H091"/>
    <s v="Drivers assume they can use Emergency Lane on rest of network"/>
    <x v="94"/>
    <s v="Event"/>
    <s v="Haz_27 Driver Comprehension"/>
  </r>
  <r>
    <x v="0"/>
    <m/>
    <x v="26"/>
    <s v="C358"/>
    <s v="C432"/>
    <s v="Driver enters closed section of LBS1 to jump queues (Sub-Cause)"/>
    <s v="C358 Driver enters closed section of LBS1 to jump queues (Sub-Cause)"/>
    <s v="C432 Deliberate disobedience"/>
    <s v="C358 Driver enters closed section of LBS1 to jump queues (Sub-Cause)"/>
    <s v="H091"/>
    <s v="Drivers assume they can use Emergency Lane on rest of network"/>
    <x v="94"/>
    <s v="Event"/>
    <s v="Haz_27 Driver Comprehension"/>
  </r>
  <r>
    <x v="0"/>
    <m/>
    <x v="26"/>
    <s v="C432"/>
    <s v="NULL"/>
    <s v="Deliberate disobedience"/>
    <s v="C432 Deliberate disobedience"/>
    <s v="C432 Deliberate disobedience"/>
    <s v=""/>
    <s v="H091"/>
    <s v="Drivers assume they can use Emergency Lane on rest of network"/>
    <x v="94"/>
    <s v="Event"/>
    <s v="Haz_27 Driver Comprehension"/>
  </r>
  <r>
    <x v="0"/>
    <m/>
    <x v="26"/>
    <s v="C440"/>
    <s v="NULL"/>
    <s v="Misunderstanding"/>
    <s v="C440 Misunderstanding"/>
    <s v="C440 Misunderstanding"/>
    <m/>
    <s v="H089"/>
    <s v="Driver observance of red X changes on rest of network"/>
    <x v="95"/>
    <s v="Event"/>
    <s v="Haz_27 Driver Comprehension"/>
  </r>
  <r>
    <x v="0"/>
    <m/>
    <x v="26"/>
    <s v="C440"/>
    <s v="NULL"/>
    <s v="Misunderstanding"/>
    <s v="C440 Misunderstanding"/>
    <s v="C440 Misunderstanding"/>
    <m/>
    <s v="H090"/>
    <s v="Drivers assume that Emergency Lane is open immediately after the All Lanes Running Section"/>
    <x v="96"/>
    <s v="Event"/>
    <s v="Haz_27 Driver Comprehension"/>
  </r>
  <r>
    <x v="0"/>
    <m/>
    <x v="26"/>
    <s v="C440"/>
    <s v="NULL"/>
    <s v="Misunderstanding"/>
    <s v="C440 Misunderstanding"/>
    <s v="C440 Misunderstanding"/>
    <s v=""/>
    <s v="H091"/>
    <s v="Drivers assume they can use Emergency Lane on rest of network"/>
    <x v="94"/>
    <s v="Event"/>
    <s v="Haz_27 Driver Comprehension"/>
  </r>
  <r>
    <x v="0"/>
    <m/>
    <x v="27"/>
    <s v="C453"/>
    <s v="NULL"/>
    <s v="Authorised vehicle stopped on Emergency Lane"/>
    <s v="C453 Authorised vehicle stopped on Emergency Lane"/>
    <s v="C453 Authorised vehicle stopped on Emergency Lane"/>
    <s v=""/>
    <s v="H094"/>
    <s v="Vehicle stopped in Emergency Lane"/>
    <x v="97"/>
    <s v="State"/>
    <s v="HAZ_28 Vehicle stops on Emergency Lane"/>
  </r>
  <r>
    <x v="0"/>
    <m/>
    <x v="27"/>
    <s v="C454"/>
    <s v="NULL"/>
    <s v="Vehicle stops unnecessarily "/>
    <s v="C454 Vehicle stops unnecessarily "/>
    <s v="C454 Vehicle stops unnecessarily "/>
    <s v=""/>
    <s v="H094"/>
    <s v="Vehicle stopped in Emergency Lane"/>
    <x v="97"/>
    <s v="State"/>
    <s v="HAZ_28 Vehicle stops on Emergency Lane"/>
  </r>
  <r>
    <x v="0"/>
    <m/>
    <x v="27"/>
    <s v="C455"/>
    <s v="NULL"/>
    <s v="Vehicle stops unavoidably "/>
    <s v="C455 Vehicle stops unavoidably "/>
    <s v="C455 Vehicle stops unavoidably "/>
    <s v=""/>
    <s v="H094"/>
    <s v="Vehicle stopped in Emergency Lane"/>
    <x v="97"/>
    <s v="State"/>
    <s v="HAZ_28 Vehicle stops on Emergency Lane"/>
  </r>
  <r>
    <x v="0"/>
    <m/>
    <x v="27"/>
    <s v="C456"/>
    <s v="C454"/>
    <s v="Comfort stop (Sub-Cause)"/>
    <s v="C456 Comfort stop (Sub-Cause)"/>
    <s v="C454 Vehicle stops unnecessarily "/>
    <s v="C456 Comfort stop (Sub-Cause)"/>
    <s v="H094"/>
    <s v="Vehicle stopped in Emergency Lane"/>
    <x v="97"/>
    <s v="State"/>
    <s v="HAZ_28 Vehicle stops on Emergency Lane"/>
  </r>
  <r>
    <x v="0"/>
    <m/>
    <x v="27"/>
    <s v="C457"/>
    <s v="C454"/>
    <s v="Illness, sleepiness (Sub-Cause)"/>
    <s v="C457 Illness, sleepiness (Sub-Cause)"/>
    <s v="C454 Vehicle stops unnecessarily "/>
    <s v="C457 Illness, sleepiness (Sub-Cause)"/>
    <s v="H094"/>
    <s v="Vehicle stopped in Emergency Lane"/>
    <x v="97"/>
    <s v="State"/>
    <s v="HAZ_28 Vehicle stops on Emergency Lane"/>
  </r>
  <r>
    <x v="0"/>
    <m/>
    <x v="27"/>
    <s v="C458"/>
    <s v="C454"/>
    <s v="Minor mechanical problems (Sub-Cause)"/>
    <s v="C458 Minor mechanical problems (Sub-Cause)"/>
    <s v="C454 Vehicle stops unnecessarily "/>
    <s v="C458 Minor mechanical problems (Sub-Cause)"/>
    <s v="H094"/>
    <s v="Vehicle stopped in Emergency Lane"/>
    <x v="97"/>
    <s v="State"/>
    <s v="HAZ_28 Vehicle stops on Emergency Lane"/>
  </r>
  <r>
    <x v="0"/>
    <m/>
    <x v="27"/>
    <s v="C459"/>
    <s v="C454"/>
    <s v="To ask directions (Sub-Cause)"/>
    <s v="C459 To ask directions (Sub-Cause)"/>
    <s v="C454 Vehicle stops unnecessarily "/>
    <s v="C459 To ask directions (Sub-Cause)"/>
    <s v="H094"/>
    <s v="Vehicle stopped in Emergency Lane"/>
    <x v="97"/>
    <s v="State"/>
    <s v="HAZ_28 Vehicle stops on Emergency Lane"/>
  </r>
  <r>
    <x v="9"/>
    <m/>
    <x v="28"/>
    <m/>
    <m/>
    <m/>
    <m/>
    <m/>
    <m/>
    <m/>
    <m/>
    <x v="98"/>
    <m/>
    <m/>
  </r>
  <r>
    <x v="9"/>
    <m/>
    <x v="28"/>
    <m/>
    <m/>
    <m/>
    <m/>
    <m/>
    <m/>
    <m/>
    <m/>
    <x v="98"/>
    <m/>
    <m/>
  </r>
  <r>
    <x v="9"/>
    <m/>
    <x v="28"/>
    <m/>
    <m/>
    <m/>
    <m/>
    <m/>
    <m/>
    <m/>
    <m/>
    <x v="98"/>
    <m/>
    <m/>
  </r>
  <r>
    <x v="9"/>
    <m/>
    <x v="28"/>
    <m/>
    <m/>
    <m/>
    <m/>
    <m/>
    <m/>
    <m/>
    <m/>
    <x v="98"/>
    <m/>
    <m/>
  </r>
  <r>
    <x v="9"/>
    <m/>
    <x v="28"/>
    <m/>
    <m/>
    <m/>
    <m/>
    <m/>
    <m/>
    <m/>
    <m/>
    <x v="98"/>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2"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I5:I8"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h="1" x="4"/>
        <item h="1" x="5"/>
        <item h="1" x="6"/>
        <item x="7"/>
        <item h="1" x="8"/>
        <item h="1" x="9"/>
        <item h="1" x="10"/>
        <item h="1" x="11"/>
        <item h="1" x="12"/>
        <item h="1" x="13"/>
        <item h="1" x="14"/>
        <item h="1" x="15"/>
        <item h="1" x="16"/>
        <item h="1" x="17"/>
        <item h="1" x="18"/>
        <item h="1" x="19"/>
        <item h="1" x="20"/>
        <item h="1" x="21"/>
        <item h="1" x="22"/>
        <item h="1" x="23"/>
        <item h="1" x="24"/>
        <item h="1" x="25"/>
        <item h="1" x="26"/>
        <item h="1" x="27"/>
        <item h="1" x="28"/>
        <item t="default"/>
      </items>
    </pivotField>
  </pivotFields>
  <rowFields count="2">
    <field x="15"/>
    <field x="2"/>
  </rowFields>
  <rowItems count="3">
    <i>
      <x v="7"/>
    </i>
    <i r="1">
      <x/>
    </i>
    <i r="1">
      <x v="1"/>
    </i>
  </rowItems>
  <colItems count="1">
    <i/>
  </colItems>
  <formats count="4">
    <format dxfId="26">
      <pivotArea dataOnly="0" labelOnly="1" fieldPosition="0">
        <references count="2">
          <reference field="2" count="2">
            <x v="0"/>
            <x v="1"/>
          </reference>
          <reference field="15" count="0" selected="0"/>
        </references>
      </pivotArea>
    </format>
    <format dxfId="25">
      <pivotArea dataOnly="0" labelOnly="1" fieldPosition="0">
        <references count="2">
          <reference field="2" count="2">
            <x v="0"/>
            <x v="1"/>
          </reference>
          <reference field="15" count="0" selected="0"/>
        </references>
      </pivotArea>
    </format>
    <format dxfId="24">
      <pivotArea dataOnly="0" labelOnly="1" fieldPosition="0">
        <references count="2">
          <reference field="2" count="2">
            <x v="0"/>
            <x v="1"/>
          </reference>
          <reference field="15" count="0" selected="0"/>
        </references>
      </pivotArea>
    </format>
    <format dxfId="23">
      <pivotArea dataOnly="0" labelOnly="1" fieldPosition="0">
        <references count="2">
          <reference field="2" count="2">
            <x v="0"/>
            <x v="1"/>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17"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U5:U7"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h="1" x="4"/>
        <item h="1" x="5"/>
        <item h="1" x="6"/>
        <item h="1" x="7"/>
        <item h="1" x="8"/>
        <item h="1" x="9"/>
        <item h="1" x="10"/>
        <item h="1" x="11"/>
        <item h="1" x="12"/>
        <item h="1" x="13"/>
        <item h="1" x="14"/>
        <item h="1" x="15"/>
        <item h="1" x="16"/>
        <item h="1" x="17"/>
        <item h="1" x="18"/>
        <item x="19"/>
        <item h="1" x="20"/>
        <item h="1" x="21"/>
        <item h="1" x="22"/>
        <item h="1" x="23"/>
        <item h="1" x="24"/>
        <item h="1" x="25"/>
        <item h="1" x="26"/>
        <item h="1" x="27"/>
        <item h="1" x="28"/>
        <item t="default"/>
      </items>
    </pivotField>
  </pivotFields>
  <rowFields count="2">
    <field x="15"/>
    <field x="2"/>
  </rowFields>
  <rowItems count="2">
    <i>
      <x v="19"/>
    </i>
    <i r="1">
      <x v="6"/>
    </i>
  </rowItems>
  <colItems count="1">
    <i/>
  </colItems>
  <formats count="1">
    <format dxfId="36">
      <pivotArea dataOnly="0" labelOnly="1" fieldPosition="0">
        <references count="2">
          <reference field="2" count="1">
            <x v="6"/>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40"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B34:B39"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x="10"/>
        <item x="8"/>
        <item x="11"/>
        <item x="9"/>
        <item x="14"/>
        <item x="16"/>
        <item x="17"/>
        <item x="20"/>
        <item x="21"/>
        <item x="22"/>
        <item x="24"/>
        <item x="18"/>
        <item x="26"/>
        <item x="28"/>
        <item x="19"/>
        <item x="29"/>
        <item x="13"/>
        <item x="15"/>
        <item x="31"/>
        <item x="34"/>
        <item x="33"/>
        <item x="30"/>
        <item x="35"/>
        <item x="25"/>
        <item x="55"/>
        <item x="54"/>
        <item x="41"/>
        <item x="66"/>
        <item x="67"/>
        <item x="69"/>
        <item x="65"/>
        <item x="57"/>
        <item x="58"/>
        <item x="59"/>
        <item x="63"/>
        <item x="60"/>
        <item x="61"/>
        <item x="36"/>
        <item x="68"/>
        <item x="62"/>
        <item x="37"/>
        <item x="49"/>
        <item x="38"/>
        <item x="5"/>
        <item x="32"/>
        <item x="45"/>
        <item x="50"/>
        <item x="51"/>
        <item x="46"/>
        <item x="43"/>
        <item x="48"/>
        <item x="42"/>
        <item x="44"/>
        <item x="39"/>
        <item x="40"/>
        <item x="27"/>
        <item x="64"/>
        <item x="71"/>
        <item x="56"/>
        <item x="79"/>
        <item x="75"/>
        <item x="76"/>
        <item x="80"/>
        <item x="77"/>
        <item x="73"/>
        <item x="74"/>
        <item x="78"/>
        <item x="72"/>
        <item x="83"/>
        <item x="91"/>
        <item x="81"/>
        <item x="87"/>
        <item x="88"/>
        <item x="86"/>
        <item x="89"/>
        <item x="90"/>
        <item x="84"/>
        <item x="85"/>
        <item x="82"/>
        <item x="92"/>
        <item x="93"/>
        <item x="95"/>
        <item x="96"/>
        <item x="94"/>
        <item x="70"/>
        <item x="23"/>
        <item x="97"/>
        <item x="52"/>
        <item x="53"/>
        <item x="6"/>
        <item x="47"/>
        <item x="98"/>
        <item t="default"/>
      </items>
    </pivotField>
    <pivotField axis="axisRow" showAll="0">
      <items count="4">
        <item x="0"/>
        <item x="1"/>
        <item x="2"/>
        <item t="default"/>
      </items>
    </pivotField>
    <pivotField axis="axisRow" showAll="0">
      <items count="30">
        <item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t="default"/>
      </items>
    </pivotField>
  </pivotFields>
  <rowFields count="4">
    <field x="15"/>
    <field x="14"/>
    <field x="13"/>
    <field x="9"/>
  </rowFields>
  <rowItems count="5">
    <i>
      <x/>
    </i>
    <i r="1">
      <x/>
    </i>
    <i r="2">
      <x/>
    </i>
    <i r="2">
      <x v="1"/>
    </i>
    <i r="2">
      <x v="6"/>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39"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O5:O7"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h="1" x="4"/>
        <item h="1" x="5"/>
        <item h="1" x="6"/>
        <item h="1" x="7"/>
        <item h="1" x="8"/>
        <item h="1" x="9"/>
        <item h="1" x="10"/>
        <item h="1" x="11"/>
        <item h="1" x="12"/>
        <item x="13"/>
        <item h="1" x="14"/>
        <item h="1" x="15"/>
        <item h="1" x="16"/>
        <item h="1" x="17"/>
        <item h="1" x="18"/>
        <item h="1" x="19"/>
        <item h="1" x="20"/>
        <item h="1" x="21"/>
        <item h="1" x="22"/>
        <item h="1" x="23"/>
        <item h="1" x="24"/>
        <item h="1" x="25"/>
        <item h="1" x="26"/>
        <item h="1" x="27"/>
        <item h="1" x="28"/>
        <item t="default"/>
      </items>
    </pivotField>
  </pivotFields>
  <rowFields count="2">
    <field x="15"/>
    <field x="2"/>
  </rowFields>
  <rowItems count="2">
    <i>
      <x v="13"/>
    </i>
    <i r="1">
      <x v="1"/>
    </i>
  </rowItems>
  <colItems count="1">
    <i/>
  </colItems>
  <formats count="2">
    <format dxfId="38">
      <pivotArea dataOnly="0" labelOnly="1" fieldPosition="0">
        <references count="2">
          <reference field="2" count="1">
            <x v="1"/>
          </reference>
          <reference field="15" count="0" selected="0"/>
        </references>
      </pivotArea>
    </format>
    <format dxfId="37">
      <pivotArea dataOnly="0" labelOnly="1" fieldPosition="0">
        <references count="2">
          <reference field="2" count="1">
            <x v="1"/>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35"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P5:P8"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h="1" x="4"/>
        <item h="1" x="5"/>
        <item h="1" x="6"/>
        <item h="1" x="7"/>
        <item h="1" x="8"/>
        <item h="1" x="9"/>
        <item h="1" x="10"/>
        <item h="1" x="11"/>
        <item h="1" x="12"/>
        <item h="1" x="13"/>
        <item x="14"/>
        <item h="1" x="15"/>
        <item h="1" x="16"/>
        <item h="1" x="17"/>
        <item h="1" x="18"/>
        <item h="1" x="19"/>
        <item h="1" x="20"/>
        <item h="1" x="21"/>
        <item h="1" x="22"/>
        <item h="1" x="23"/>
        <item h="1" x="24"/>
        <item h="1" x="25"/>
        <item h="1" x="26"/>
        <item h="1" x="27"/>
        <item h="1" x="28"/>
        <item t="default"/>
      </items>
    </pivotField>
  </pivotFields>
  <rowFields count="2">
    <field x="15"/>
    <field x="2"/>
  </rowFields>
  <rowItems count="3">
    <i>
      <x v="14"/>
    </i>
    <i r="1">
      <x v="2"/>
    </i>
    <i r="1">
      <x v="8"/>
    </i>
  </rowItems>
  <colItems count="1">
    <i/>
  </colItems>
  <formats count="2">
    <format dxfId="40">
      <pivotArea dataOnly="0" labelOnly="1" fieldPosition="0">
        <references count="2">
          <reference field="2" count="2">
            <x v="2"/>
            <x v="8"/>
          </reference>
          <reference field="15" count="0" selected="0"/>
        </references>
      </pivotArea>
    </format>
    <format dxfId="39">
      <pivotArea dataOnly="0" labelOnly="1" fieldPosition="0">
        <references count="2">
          <reference field="2" count="2">
            <x v="2"/>
            <x v="8"/>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19"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S5:S7"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h="1" x="4"/>
        <item h="1" x="5"/>
        <item h="1" x="6"/>
        <item h="1" x="7"/>
        <item h="1" x="8"/>
        <item h="1" x="9"/>
        <item h="1" x="10"/>
        <item h="1" x="11"/>
        <item h="1" x="12"/>
        <item h="1" x="13"/>
        <item h="1" x="14"/>
        <item h="1" x="15"/>
        <item h="1" x="16"/>
        <item x="17"/>
        <item h="1" x="18"/>
        <item h="1" x="19"/>
        <item h="1" x="20"/>
        <item h="1" x="21"/>
        <item h="1" x="22"/>
        <item h="1" x="23"/>
        <item h="1" x="24"/>
        <item h="1" x="25"/>
        <item h="1" x="26"/>
        <item h="1" x="27"/>
        <item h="1" x="28"/>
        <item t="default"/>
      </items>
    </pivotField>
  </pivotFields>
  <rowFields count="2">
    <field x="15"/>
    <field x="2"/>
  </rowFields>
  <rowItems count="2">
    <i>
      <x v="17"/>
    </i>
    <i r="1">
      <x v="5"/>
    </i>
  </rowItems>
  <colItems count="1">
    <i/>
  </colItems>
  <formats count="1">
    <format dxfId="41">
      <pivotArea dataOnly="0" labelOnly="1" fieldPosition="0">
        <references count="2">
          <reference field="2" count="1">
            <x v="5"/>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34"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T34:T39"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x="16"/>
        <item x="17"/>
        <item x="20"/>
        <item x="21"/>
        <item sd="0" x="22"/>
        <item x="24"/>
        <item x="18"/>
        <item x="26"/>
        <item sd="0" x="28"/>
        <item x="19"/>
        <item x="29"/>
        <item x="13"/>
        <item x="15"/>
        <item x="31"/>
        <item x="34"/>
        <item x="33"/>
        <item x="30"/>
        <item x="35"/>
        <item x="25"/>
        <item sd="0" x="55"/>
        <item sd="0" x="54"/>
        <item x="41"/>
        <item x="66"/>
        <item x="67"/>
        <item x="69"/>
        <item x="65"/>
        <item x="57"/>
        <item x="58"/>
        <item x="59"/>
        <item x="63"/>
        <item x="60"/>
        <item x="61"/>
        <item x="36"/>
        <item x="68"/>
        <item x="62"/>
        <item x="37"/>
        <item x="49"/>
        <item x="38"/>
        <item x="5"/>
        <item x="32"/>
        <item x="45"/>
        <item x="50"/>
        <item x="51"/>
        <item x="46"/>
        <item x="43"/>
        <item x="48"/>
        <item x="42"/>
        <item x="44"/>
        <item x="39"/>
        <item x="40"/>
        <item x="27"/>
        <item x="64"/>
        <item x="71"/>
        <item sd="0" x="56"/>
        <item x="79"/>
        <item x="75"/>
        <item x="76"/>
        <item x="80"/>
        <item x="77"/>
        <item x="73"/>
        <item x="74"/>
        <item x="78"/>
        <item x="72"/>
        <item x="83"/>
        <item x="91"/>
        <item x="81"/>
        <item x="87"/>
        <item x="88"/>
        <item x="86"/>
        <item x="89"/>
        <item x="90"/>
        <item x="84"/>
        <item x="85"/>
        <item x="82"/>
        <item x="92"/>
        <item x="93"/>
        <item x="95"/>
        <item x="96"/>
        <item x="94"/>
        <item x="70"/>
        <item sd="0" x="23"/>
        <item x="97"/>
        <item x="52"/>
        <item x="53"/>
        <item x="6"/>
        <item x="47"/>
        <item x="98"/>
        <item t="default"/>
      </items>
    </pivotField>
    <pivotField axis="axisRow" showAll="0">
      <items count="4">
        <item x="0"/>
        <item x="1"/>
        <item x="2"/>
        <item t="default"/>
      </items>
    </pivotField>
    <pivotField axis="axisRow" showAll="0">
      <items count="30">
        <item h="1" x="0"/>
        <item h="1" x="1"/>
        <item h="1" x="2"/>
        <item h="1" x="3"/>
        <item h="1" x="4"/>
        <item h="1" x="5"/>
        <item h="1" x="6"/>
        <item h="1" x="7"/>
        <item h="1" x="8"/>
        <item h="1" x="9"/>
        <item h="1" x="10"/>
        <item h="1" x="11"/>
        <item h="1" x="12"/>
        <item h="1" x="13"/>
        <item h="1" x="14"/>
        <item h="1" x="15"/>
        <item h="1" x="16"/>
        <item h="1" x="17"/>
        <item x="18"/>
        <item h="1" x="19"/>
        <item h="1" x="20"/>
        <item h="1" x="21"/>
        <item h="1" x="22"/>
        <item h="1" x="23"/>
        <item h="1" x="24"/>
        <item h="1" x="25"/>
        <item h="1" x="26"/>
        <item h="1" x="27"/>
        <item h="1" x="28"/>
        <item t="default"/>
      </items>
    </pivotField>
  </pivotFields>
  <rowFields count="4">
    <field x="15"/>
    <field x="14"/>
    <field x="13"/>
    <field x="9"/>
  </rowFields>
  <rowItems count="5">
    <i>
      <x v="18"/>
    </i>
    <i r="1">
      <x/>
    </i>
    <i r="2">
      <x v="31"/>
    </i>
    <i r="2">
      <x v="32"/>
    </i>
    <i r="2">
      <x v="65"/>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E5:E8"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t="default"/>
      </items>
    </pivotField>
  </pivotFields>
  <rowFields count="2">
    <field x="15"/>
    <field x="2"/>
  </rowFields>
  <rowItems count="3">
    <i>
      <x v="3"/>
    </i>
    <i r="1">
      <x/>
    </i>
    <i r="1">
      <x v="2"/>
    </i>
  </rowItems>
  <colItems count="1">
    <i/>
  </colItems>
  <formats count="2">
    <format dxfId="43">
      <pivotArea dataOnly="0" labelOnly="1" fieldPosition="0">
        <references count="2">
          <reference field="2" count="2">
            <x v="0"/>
            <x v="2"/>
          </reference>
          <reference field="15" count="0" selected="0"/>
        </references>
      </pivotArea>
    </format>
    <format dxfId="42">
      <pivotArea dataOnly="0" labelOnly="1" fieldPosition="0">
        <references count="2">
          <reference field="2" count="2">
            <x v="0"/>
            <x v="2"/>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7.xml><?xml version="1.0" encoding="utf-8"?>
<pivotTableDefinition xmlns="http://schemas.openxmlformats.org/spreadsheetml/2006/main" name="PivotTable20"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G5:G9"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h="1" x="4"/>
        <item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t="default"/>
      </items>
    </pivotField>
  </pivotFields>
  <rowFields count="2">
    <field x="15"/>
    <field x="2"/>
  </rowFields>
  <rowItems count="4">
    <i>
      <x v="5"/>
    </i>
    <i r="1">
      <x/>
    </i>
    <i r="1">
      <x v="1"/>
    </i>
    <i r="1">
      <x v="6"/>
    </i>
  </rowItems>
  <colItems count="1">
    <i/>
  </colItems>
  <formats count="4">
    <format dxfId="47">
      <pivotArea dataOnly="0" labelOnly="1" fieldPosition="0">
        <references count="2">
          <reference field="2" count="3">
            <x v="0"/>
            <x v="1"/>
            <x v="6"/>
          </reference>
          <reference field="15" count="0" selected="0"/>
        </references>
      </pivotArea>
    </format>
    <format dxfId="46">
      <pivotArea dataOnly="0" labelOnly="1" fieldPosition="0">
        <references count="2">
          <reference field="2" count="3">
            <x v="0"/>
            <x v="1"/>
            <x v="6"/>
          </reference>
          <reference field="15" count="0" selected="0"/>
        </references>
      </pivotArea>
    </format>
    <format dxfId="45">
      <pivotArea dataOnly="0" labelOnly="1" fieldPosition="0">
        <references count="2">
          <reference field="2" count="3">
            <x v="0"/>
            <x v="1"/>
            <x v="6"/>
          </reference>
          <reference field="15" count="0" selected="0"/>
        </references>
      </pivotArea>
    </format>
    <format dxfId="44">
      <pivotArea dataOnly="0" labelOnly="1" fieldPosition="0">
        <references count="2">
          <reference field="2" count="1">
            <x v="6"/>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8.xml><?xml version="1.0" encoding="utf-8"?>
<pivotTableDefinition xmlns="http://schemas.openxmlformats.org/spreadsheetml/2006/main" name="PivotTable38"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N5:N7"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h="1" x="4"/>
        <item h="1" x="5"/>
        <item h="1" x="6"/>
        <item h="1" x="7"/>
        <item h="1" x="8"/>
        <item h="1" x="9"/>
        <item h="1" x="10"/>
        <item h="1" x="11"/>
        <item x="12"/>
        <item h="1" x="13"/>
        <item h="1" x="14"/>
        <item h="1" x="15"/>
        <item h="1" x="16"/>
        <item h="1" x="17"/>
        <item h="1" x="18"/>
        <item h="1" x="19"/>
        <item h="1" x="20"/>
        <item h="1" x="21"/>
        <item h="1" x="22"/>
        <item h="1" x="23"/>
        <item h="1" x="24"/>
        <item h="1" x="25"/>
        <item h="1" x="26"/>
        <item h="1" x="27"/>
        <item h="1" x="28"/>
        <item t="default"/>
      </items>
    </pivotField>
  </pivotFields>
  <rowFields count="2">
    <field x="15"/>
    <field x="2"/>
  </rowFields>
  <rowItems count="2">
    <i>
      <x v="12"/>
    </i>
    <i r="1">
      <x/>
    </i>
  </rowItems>
  <colItems count="1">
    <i/>
  </colItems>
  <formats count="3">
    <format dxfId="50">
      <pivotArea dataOnly="0" labelOnly="1" fieldPosition="0">
        <references count="2">
          <reference field="2" count="1">
            <x v="0"/>
          </reference>
          <reference field="15" count="0" selected="0"/>
        </references>
      </pivotArea>
    </format>
    <format dxfId="49">
      <pivotArea dataOnly="0" labelOnly="1" fieldPosition="0">
        <references count="2">
          <reference field="2" count="1">
            <x v="0"/>
          </reference>
          <reference field="15" count="0" selected="0"/>
        </references>
      </pivotArea>
    </format>
    <format dxfId="48">
      <pivotArea dataOnly="0" labelOnly="1" fieldPosition="0">
        <references count="2">
          <reference field="2" count="1">
            <x v="0"/>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9.xml><?xml version="1.0" encoding="utf-8"?>
<pivotTableDefinition xmlns="http://schemas.openxmlformats.org/spreadsheetml/2006/main" name="PivotTable28"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O34:O37"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x="16"/>
        <item x="17"/>
        <item x="20"/>
        <item x="21"/>
        <item sd="0" x="22"/>
        <item x="24"/>
        <item x="18"/>
        <item x="26"/>
        <item sd="0" x="28"/>
        <item x="19"/>
        <item x="29"/>
        <item x="13"/>
        <item x="15"/>
        <item x="31"/>
        <item x="34"/>
        <item x="33"/>
        <item x="30"/>
        <item sd="0" x="35"/>
        <item x="25"/>
        <item x="55"/>
        <item x="54"/>
        <item x="41"/>
        <item x="66"/>
        <item x="67"/>
        <item x="69"/>
        <item x="65"/>
        <item x="57"/>
        <item x="58"/>
        <item x="59"/>
        <item x="63"/>
        <item x="60"/>
        <item x="61"/>
        <item x="36"/>
        <item x="68"/>
        <item x="62"/>
        <item x="37"/>
        <item x="49"/>
        <item x="38"/>
        <item x="5"/>
        <item x="32"/>
        <item x="45"/>
        <item x="50"/>
        <item x="51"/>
        <item x="46"/>
        <item x="43"/>
        <item x="48"/>
        <item x="42"/>
        <item x="44"/>
        <item x="39"/>
        <item x="40"/>
        <item x="27"/>
        <item x="64"/>
        <item x="71"/>
        <item x="56"/>
        <item x="79"/>
        <item x="75"/>
        <item x="76"/>
        <item x="80"/>
        <item x="77"/>
        <item x="73"/>
        <item x="74"/>
        <item x="78"/>
        <item x="72"/>
        <item x="83"/>
        <item x="91"/>
        <item x="81"/>
        <item x="87"/>
        <item x="88"/>
        <item x="86"/>
        <item x="89"/>
        <item x="90"/>
        <item x="84"/>
        <item x="85"/>
        <item x="82"/>
        <item x="92"/>
        <item x="93"/>
        <item x="95"/>
        <item x="96"/>
        <item x="94"/>
        <item x="70"/>
        <item sd="0" x="23"/>
        <item x="97"/>
        <item x="52"/>
        <item x="53"/>
        <item x="6"/>
        <item x="47"/>
        <item x="98"/>
        <item t="default"/>
      </items>
    </pivotField>
    <pivotField axis="axisRow" showAll="0">
      <items count="4">
        <item x="0"/>
        <item x="1"/>
        <item x="2"/>
        <item t="default"/>
      </items>
    </pivotField>
    <pivotField axis="axisRow" showAll="0">
      <items count="30">
        <item h="1" x="0"/>
        <item h="1" x="1"/>
        <item h="1" x="2"/>
        <item h="1" x="3"/>
        <item h="1" x="4"/>
        <item h="1" x="5"/>
        <item h="1" x="6"/>
        <item h="1" x="7"/>
        <item h="1" x="8"/>
        <item h="1" x="9"/>
        <item h="1" x="10"/>
        <item h="1" x="11"/>
        <item h="1" x="12"/>
        <item x="13"/>
        <item h="1" x="14"/>
        <item h="1" x="15"/>
        <item h="1" x="16"/>
        <item h="1" x="17"/>
        <item h="1" x="18"/>
        <item h="1" x="19"/>
        <item h="1" x="20"/>
        <item h="1" x="21"/>
        <item h="1" x="22"/>
        <item h="1" x="23"/>
        <item h="1" x="24"/>
        <item h="1" x="25"/>
        <item h="1" x="26"/>
        <item h="1" x="27"/>
        <item h="1" x="28"/>
        <item t="default"/>
      </items>
    </pivotField>
  </pivotFields>
  <rowFields count="4">
    <field x="15"/>
    <field x="14"/>
    <field x="13"/>
    <field x="9"/>
  </rowFields>
  <rowItems count="3">
    <i>
      <x v="13"/>
    </i>
    <i r="1">
      <x/>
    </i>
    <i r="2">
      <x v="29"/>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AA5:AA7"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x="25"/>
        <item h="1" x="26"/>
        <item h="1" x="27"/>
        <item h="1" x="28"/>
        <item t="default"/>
      </items>
    </pivotField>
  </pivotFields>
  <rowFields count="2">
    <field x="15"/>
    <field x="2"/>
  </rowFields>
  <rowItems count="2">
    <i>
      <x v="25"/>
    </i>
    <i r="1">
      <x/>
    </i>
  </rowItems>
  <colItems count="1">
    <i/>
  </colItems>
  <formats count="2">
    <format dxfId="28">
      <pivotArea dataOnly="0" labelOnly="1" fieldPosition="0">
        <references count="2">
          <reference field="2" count="1">
            <x v="0"/>
          </reference>
          <reference field="15" count="0" selected="0"/>
        </references>
      </pivotArea>
    </format>
    <format dxfId="27">
      <pivotArea dataOnly="0" labelOnly="1" fieldPosition="0">
        <references count="2">
          <reference field="2" count="1">
            <x v="0"/>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0.xml><?xml version="1.0" encoding="utf-8"?>
<pivotTableDefinition xmlns="http://schemas.openxmlformats.org/spreadsheetml/2006/main" name="PivotTable44"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F34:F40"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sd="0" x="12"/>
        <item x="4"/>
        <item x="7"/>
        <item sd="0" x="2"/>
        <item sd="0" x="10"/>
        <item sd="0" x="8"/>
        <item sd="0" x="11"/>
        <item sd="0" x="9"/>
        <item sd="0" x="14"/>
        <item x="16"/>
        <item x="17"/>
        <item x="20"/>
        <item x="21"/>
        <item x="22"/>
        <item x="24"/>
        <item x="18"/>
        <item x="26"/>
        <item x="28"/>
        <item x="19"/>
        <item x="29"/>
        <item sd="0" x="13"/>
        <item x="15"/>
        <item x="31"/>
        <item x="34"/>
        <item x="33"/>
        <item x="30"/>
        <item x="35"/>
        <item x="25"/>
        <item x="55"/>
        <item x="54"/>
        <item x="41"/>
        <item x="66"/>
        <item x="67"/>
        <item x="69"/>
        <item x="65"/>
        <item x="57"/>
        <item x="58"/>
        <item x="59"/>
        <item x="63"/>
        <item x="60"/>
        <item x="61"/>
        <item x="36"/>
        <item x="68"/>
        <item x="62"/>
        <item x="37"/>
        <item x="49"/>
        <item x="38"/>
        <item x="5"/>
        <item x="32"/>
        <item x="45"/>
        <item x="50"/>
        <item x="51"/>
        <item x="46"/>
        <item x="43"/>
        <item x="48"/>
        <item x="42"/>
        <item x="44"/>
        <item x="39"/>
        <item x="40"/>
        <item x="27"/>
        <item x="64"/>
        <item x="71"/>
        <item x="56"/>
        <item x="79"/>
        <item x="75"/>
        <item x="76"/>
        <item x="80"/>
        <item x="77"/>
        <item x="73"/>
        <item x="74"/>
        <item x="78"/>
        <item x="72"/>
        <item x="83"/>
        <item x="91"/>
        <item x="81"/>
        <item x="87"/>
        <item x="88"/>
        <item x="86"/>
        <item x="89"/>
        <item x="90"/>
        <item x="84"/>
        <item x="85"/>
        <item x="82"/>
        <item x="92"/>
        <item x="93"/>
        <item x="95"/>
        <item x="96"/>
        <item x="94"/>
        <item x="70"/>
        <item x="23"/>
        <item x="97"/>
        <item x="52"/>
        <item x="53"/>
        <item x="6"/>
        <item x="47"/>
        <item x="98"/>
        <item t="default"/>
      </items>
    </pivotField>
    <pivotField axis="axisRow" showAll="0">
      <items count="4">
        <item x="0"/>
        <item x="1"/>
        <item x="2"/>
        <item t="default"/>
      </items>
    </pivotField>
    <pivotField axis="axisRow" showAll="0">
      <items count="30">
        <item h="1" x="0"/>
        <item h="1" x="1"/>
        <item h="1" x="2"/>
        <item h="1" x="3"/>
        <item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t="default"/>
      </items>
    </pivotField>
  </pivotFields>
  <rowFields count="4">
    <field x="15"/>
    <field x="14"/>
    <field x="13"/>
    <field x="9"/>
  </rowFields>
  <rowItems count="6">
    <i>
      <x v="4"/>
    </i>
    <i r="1">
      <x/>
    </i>
    <i r="2">
      <x v="3"/>
    </i>
    <i r="2">
      <x v="11"/>
    </i>
    <i r="1">
      <x v="1"/>
    </i>
    <i r="2">
      <x v="23"/>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1.xml><?xml version="1.0" encoding="utf-8"?>
<pivotTableDefinition xmlns="http://schemas.openxmlformats.org/spreadsheetml/2006/main" name="PivotTable26"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M5:M8"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h="1" x="4"/>
        <item h="1" x="5"/>
        <item h="1" x="6"/>
        <item h="1" x="7"/>
        <item h="1" x="8"/>
        <item h="1" x="9"/>
        <item h="1" x="10"/>
        <item x="11"/>
        <item h="1" x="12"/>
        <item h="1" x="13"/>
        <item h="1" x="14"/>
        <item h="1" x="15"/>
        <item h="1" x="16"/>
        <item h="1" x="17"/>
        <item h="1" x="18"/>
        <item h="1" x="19"/>
        <item h="1" x="20"/>
        <item h="1" x="21"/>
        <item h="1" x="22"/>
        <item h="1" x="23"/>
        <item h="1" x="24"/>
        <item h="1" x="25"/>
        <item h="1" x="26"/>
        <item h="1" x="27"/>
        <item h="1" x="28"/>
        <item t="default"/>
      </items>
    </pivotField>
  </pivotFields>
  <rowFields count="2">
    <field x="15"/>
    <field x="2"/>
  </rowFields>
  <rowItems count="3">
    <i>
      <x v="11"/>
    </i>
    <i r="1">
      <x/>
    </i>
    <i r="1">
      <x v="6"/>
    </i>
  </rowItems>
  <colItems count="1">
    <i/>
  </colItems>
  <formats count="2">
    <format dxfId="52">
      <pivotArea dataOnly="0" labelOnly="1" fieldPosition="0">
        <references count="2">
          <reference field="2" count="2">
            <x v="0"/>
            <x v="6"/>
          </reference>
          <reference field="15" count="0" selected="0"/>
        </references>
      </pivotArea>
    </format>
    <format dxfId="51">
      <pivotArea dataOnly="0" labelOnly="1" fieldPosition="0">
        <references count="2">
          <reference field="2" count="2">
            <x v="0"/>
            <x v="6"/>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2.xml><?xml version="1.0" encoding="utf-8"?>
<pivotTableDefinition xmlns="http://schemas.openxmlformats.org/spreadsheetml/2006/main" name="PivotTable24"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K5:K7"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h="1" x="4"/>
        <item h="1" x="5"/>
        <item h="1" x="6"/>
        <item h="1" x="7"/>
        <item h="1" x="8"/>
        <item x="9"/>
        <item h="1" x="10"/>
        <item h="1" x="11"/>
        <item h="1" x="12"/>
        <item h="1" x="13"/>
        <item h="1" x="14"/>
        <item h="1" x="15"/>
        <item h="1" x="16"/>
        <item h="1" x="17"/>
        <item h="1" x="18"/>
        <item h="1" x="19"/>
        <item h="1" x="20"/>
        <item h="1" x="21"/>
        <item h="1" x="22"/>
        <item h="1" x="23"/>
        <item h="1" x="24"/>
        <item h="1" x="25"/>
        <item h="1" x="26"/>
        <item h="1" x="27"/>
        <item h="1" x="28"/>
        <item t="default"/>
      </items>
    </pivotField>
  </pivotFields>
  <rowFields count="2">
    <field x="15"/>
    <field x="2"/>
  </rowFields>
  <rowItems count="2">
    <i>
      <x v="9"/>
    </i>
    <i r="1">
      <x/>
    </i>
  </rowItems>
  <colItems count="1">
    <i/>
  </colItems>
  <formats count="3">
    <format dxfId="55">
      <pivotArea dataOnly="0" labelOnly="1" fieldPosition="0">
        <references count="2">
          <reference field="2" count="1">
            <x v="0"/>
          </reference>
          <reference field="15" count="0" selected="0"/>
        </references>
      </pivotArea>
    </format>
    <format dxfId="54">
      <pivotArea dataOnly="0" labelOnly="1" fieldPosition="0">
        <references count="2">
          <reference field="2" count="1">
            <x v="0"/>
          </reference>
          <reference field="15" count="0" selected="0"/>
        </references>
      </pivotArea>
    </format>
    <format dxfId="53">
      <pivotArea dataOnly="0" labelOnly="1" fieldPosition="0">
        <references count="2">
          <reference field="2" count="1">
            <x v="0"/>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L34:L38"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x="16"/>
        <item x="17"/>
        <item x="20"/>
        <item x="21"/>
        <item sd="0" x="22"/>
        <item x="24"/>
        <item x="18"/>
        <item x="26"/>
        <item sd="0" x="28"/>
        <item x="19"/>
        <item sd="0" x="29"/>
        <item x="13"/>
        <item x="15"/>
        <item x="31"/>
        <item x="34"/>
        <item x="33"/>
        <item sd="0" x="30"/>
        <item x="35"/>
        <item x="25"/>
        <item x="55"/>
        <item x="54"/>
        <item x="41"/>
        <item x="66"/>
        <item x="67"/>
        <item x="69"/>
        <item x="65"/>
        <item x="57"/>
        <item x="58"/>
        <item x="59"/>
        <item x="63"/>
        <item x="60"/>
        <item x="61"/>
        <item x="36"/>
        <item x="68"/>
        <item x="62"/>
        <item x="37"/>
        <item x="49"/>
        <item x="38"/>
        <item x="5"/>
        <item x="32"/>
        <item x="45"/>
        <item x="50"/>
        <item x="51"/>
        <item x="46"/>
        <item x="43"/>
        <item x="48"/>
        <item x="42"/>
        <item x="44"/>
        <item x="39"/>
        <item x="40"/>
        <item x="27"/>
        <item x="64"/>
        <item x="71"/>
        <item x="56"/>
        <item x="79"/>
        <item x="75"/>
        <item x="76"/>
        <item x="80"/>
        <item x="77"/>
        <item x="73"/>
        <item x="74"/>
        <item x="78"/>
        <item x="72"/>
        <item x="83"/>
        <item x="91"/>
        <item x="81"/>
        <item x="87"/>
        <item x="88"/>
        <item x="86"/>
        <item x="89"/>
        <item x="90"/>
        <item x="84"/>
        <item x="85"/>
        <item x="82"/>
        <item x="92"/>
        <item x="93"/>
        <item x="95"/>
        <item x="96"/>
        <item x="94"/>
        <item x="70"/>
        <item sd="0" x="23"/>
        <item x="97"/>
        <item x="52"/>
        <item x="53"/>
        <item x="6"/>
        <item x="47"/>
        <item x="98"/>
        <item t="default"/>
      </items>
    </pivotField>
    <pivotField axis="axisRow" showAll="0">
      <items count="4">
        <item x="0"/>
        <item x="1"/>
        <item x="2"/>
        <item t="default"/>
      </items>
    </pivotField>
    <pivotField axis="axisRow" showAll="0">
      <items count="30">
        <item h="1" x="0"/>
        <item h="1" x="1"/>
        <item h="1" x="2"/>
        <item h="1" x="3"/>
        <item h="1" x="4"/>
        <item h="1" x="5"/>
        <item h="1" x="6"/>
        <item h="1" x="7"/>
        <item h="1" x="8"/>
        <item h="1" x="9"/>
        <item x="10"/>
        <item h="1" x="11"/>
        <item h="1" x="12"/>
        <item h="1" x="13"/>
        <item h="1" x="14"/>
        <item h="1" x="15"/>
        <item h="1" x="16"/>
        <item h="1" x="17"/>
        <item h="1" x="18"/>
        <item h="1" x="19"/>
        <item h="1" x="20"/>
        <item h="1" x="21"/>
        <item h="1" x="22"/>
        <item h="1" x="23"/>
        <item h="1" x="24"/>
        <item h="1" x="25"/>
        <item h="1" x="26"/>
        <item h="1" x="27"/>
        <item h="1" x="28"/>
        <item t="default"/>
      </items>
    </pivotField>
  </pivotFields>
  <rowFields count="4">
    <field x="15"/>
    <field x="14"/>
    <field x="13"/>
    <field x="9"/>
  </rowFields>
  <rowItems count="4">
    <i>
      <x v="10"/>
    </i>
    <i r="1">
      <x/>
    </i>
    <i r="2">
      <x v="22"/>
    </i>
    <i r="2">
      <x v="28"/>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4.xml><?xml version="1.0" encoding="utf-8"?>
<pivotTableDefinition xmlns="http://schemas.openxmlformats.org/spreadsheetml/2006/main" name="PivotTable50"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V34:V47"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x="16"/>
        <item x="17"/>
        <item x="20"/>
        <item x="21"/>
        <item sd="0" x="22"/>
        <item x="24"/>
        <item x="18"/>
        <item x="26"/>
        <item sd="0" x="28"/>
        <item x="19"/>
        <item x="29"/>
        <item x="13"/>
        <item x="15"/>
        <item x="31"/>
        <item x="34"/>
        <item x="33"/>
        <item x="30"/>
        <item x="35"/>
        <item x="25"/>
        <item sd="0" x="55"/>
        <item sd="0" x="54"/>
        <item x="41"/>
        <item x="66"/>
        <item x="67"/>
        <item x="69"/>
        <item sd="0" x="65"/>
        <item sd="0" x="57"/>
        <item sd="0" x="58"/>
        <item sd="0" x="59"/>
        <item sd="0" x="63"/>
        <item sd="0" x="60"/>
        <item sd="0" x="61"/>
        <item x="36"/>
        <item x="68"/>
        <item sd="0" x="62"/>
        <item x="37"/>
        <item x="49"/>
        <item x="38"/>
        <item x="5"/>
        <item x="32"/>
        <item x="45"/>
        <item x="50"/>
        <item x="51"/>
        <item x="46"/>
        <item x="43"/>
        <item x="48"/>
        <item x="42"/>
        <item x="44"/>
        <item x="39"/>
        <item x="40"/>
        <item x="27"/>
        <item sd="0" x="64"/>
        <item x="71"/>
        <item sd="0" x="56"/>
        <item x="79"/>
        <item x="75"/>
        <item x="76"/>
        <item x="80"/>
        <item x="77"/>
        <item x="73"/>
        <item x="74"/>
        <item x="78"/>
        <item x="72"/>
        <item x="83"/>
        <item x="91"/>
        <item x="81"/>
        <item x="87"/>
        <item x="88"/>
        <item x="86"/>
        <item x="89"/>
        <item x="90"/>
        <item x="84"/>
        <item x="85"/>
        <item x="82"/>
        <item x="92"/>
        <item x="93"/>
        <item x="95"/>
        <item x="96"/>
        <item x="94"/>
        <item x="70"/>
        <item sd="0" x="23"/>
        <item x="97"/>
        <item x="52"/>
        <item x="53"/>
        <item x="6"/>
        <item x="47"/>
        <item x="98"/>
        <item t="default"/>
      </items>
    </pivotField>
    <pivotField axis="axisRow" showAll="0">
      <items count="4">
        <item x="0"/>
        <item x="1"/>
        <item x="2"/>
        <item t="default"/>
      </items>
    </pivotField>
    <pivotField axis="axisRow" showAll="0">
      <items count="30">
        <item h="1" x="0"/>
        <item h="1" x="1"/>
        <item h="1" x="2"/>
        <item h="1" x="3"/>
        <item h="1" x="4"/>
        <item h="1" x="5"/>
        <item h="1" x="6"/>
        <item h="1" x="7"/>
        <item h="1" x="8"/>
        <item h="1" x="9"/>
        <item h="1" x="10"/>
        <item h="1" x="11"/>
        <item h="1" x="12"/>
        <item h="1" x="13"/>
        <item h="1" x="14"/>
        <item h="1" x="15"/>
        <item h="1" x="16"/>
        <item h="1" x="17"/>
        <item h="1" x="18"/>
        <item h="1" x="19"/>
        <item x="20"/>
        <item h="1" x="21"/>
        <item h="1" x="22"/>
        <item h="1" x="23"/>
        <item h="1" x="24"/>
        <item h="1" x="25"/>
        <item h="1" x="26"/>
        <item h="1" x="27"/>
        <item h="1" x="28"/>
        <item t="default"/>
      </items>
    </pivotField>
  </pivotFields>
  <rowFields count="4">
    <field x="15"/>
    <field x="14"/>
    <field x="13"/>
    <field x="9"/>
  </rowFields>
  <rowItems count="13">
    <i>
      <x v="20"/>
    </i>
    <i r="1">
      <x/>
    </i>
    <i r="2">
      <x v="39"/>
    </i>
    <i r="2">
      <x v="41"/>
    </i>
    <i r="2">
      <x v="42"/>
    </i>
    <i r="2">
      <x v="46"/>
    </i>
    <i r="1">
      <x v="1"/>
    </i>
    <i r="2">
      <x v="37"/>
    </i>
    <i r="2">
      <x v="38"/>
    </i>
    <i r="2">
      <x v="40"/>
    </i>
    <i r="2">
      <x v="43"/>
    </i>
    <i r="2">
      <x v="46"/>
    </i>
    <i r="2">
      <x v="63"/>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5.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B5:B8"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t="default"/>
      </items>
    </pivotField>
  </pivotFields>
  <rowFields count="2">
    <field x="15"/>
    <field x="2"/>
  </rowFields>
  <rowItems count="3">
    <i>
      <x/>
    </i>
    <i r="1">
      <x/>
    </i>
    <i r="1">
      <x v="1"/>
    </i>
  </rowItems>
  <colItems count="1">
    <i/>
  </colItems>
  <formats count="5">
    <format dxfId="60">
      <pivotArea dataOnly="0" labelOnly="1" fieldPosition="0">
        <references count="2">
          <reference field="2" count="2">
            <x v="0"/>
            <x v="1"/>
          </reference>
          <reference field="15" count="0" selected="0"/>
        </references>
      </pivotArea>
    </format>
    <format dxfId="59">
      <pivotArea dataOnly="0" labelOnly="1" fieldPosition="0">
        <references count="2">
          <reference field="2" count="2">
            <x v="0"/>
            <x v="1"/>
          </reference>
          <reference field="15" count="0" selected="0"/>
        </references>
      </pivotArea>
    </format>
    <format dxfId="58">
      <pivotArea dataOnly="0" labelOnly="1" fieldPosition="0">
        <references count="2">
          <reference field="2" count="2">
            <x v="0"/>
            <x v="1"/>
          </reference>
          <reference field="15" count="0" selected="0"/>
        </references>
      </pivotArea>
    </format>
    <format dxfId="57">
      <pivotArea dataOnly="0" labelOnly="1" fieldPosition="0">
        <references count="2">
          <reference field="2" count="2">
            <x v="0"/>
            <x v="1"/>
          </reference>
          <reference field="15" count="0" selected="0"/>
        </references>
      </pivotArea>
    </format>
    <format dxfId="56">
      <pivotArea dataOnly="0" labelOnly="1" fieldPosition="0">
        <references count="2">
          <reference field="2" count="2">
            <x v="0"/>
            <x v="1"/>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6.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C5:C7"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t="default"/>
      </items>
    </pivotField>
  </pivotFields>
  <rowFields count="2">
    <field x="15"/>
    <field x="2"/>
  </rowFields>
  <rowItems count="2">
    <i>
      <x v="1"/>
    </i>
    <i r="1">
      <x/>
    </i>
  </rowItems>
  <colItems count="1">
    <i/>
  </colItems>
  <formats count="3">
    <format dxfId="63">
      <pivotArea dataOnly="0" labelOnly="1" fieldPosition="0">
        <references count="2">
          <reference field="2" count="1">
            <x v="0"/>
          </reference>
          <reference field="15" count="0" selected="0"/>
        </references>
      </pivotArea>
    </format>
    <format dxfId="62">
      <pivotArea dataOnly="0" labelOnly="1" fieldPosition="0">
        <references count="2">
          <reference field="2" count="1">
            <x v="0"/>
          </reference>
          <reference field="15" count="0" selected="0"/>
        </references>
      </pivotArea>
    </format>
    <format dxfId="61">
      <pivotArea dataOnly="0" labelOnly="1" fieldPosition="0">
        <references count="2">
          <reference field="2" count="1">
            <x v="0"/>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7.xml><?xml version="1.0" encoding="utf-8"?>
<pivotTableDefinition xmlns="http://schemas.openxmlformats.org/spreadsheetml/2006/main" name="PivotTable14"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X5:X7"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h="1" x="4"/>
        <item h="1" x="5"/>
        <item h="1" x="6"/>
        <item h="1" x="7"/>
        <item h="1" x="8"/>
        <item h="1" x="9"/>
        <item h="1" x="10"/>
        <item h="1" x="11"/>
        <item h="1" x="12"/>
        <item h="1" x="13"/>
        <item h="1" x="14"/>
        <item h="1" x="15"/>
        <item h="1" x="16"/>
        <item h="1" x="17"/>
        <item h="1" x="18"/>
        <item h="1" x="19"/>
        <item h="1" x="20"/>
        <item h="1" x="21"/>
        <item x="22"/>
        <item h="1" x="23"/>
        <item h="1" x="24"/>
        <item h="1" x="25"/>
        <item h="1" x="26"/>
        <item h="1" x="27"/>
        <item h="1" x="28"/>
        <item t="default"/>
      </items>
    </pivotField>
  </pivotFields>
  <rowFields count="2">
    <field x="15"/>
    <field x="2"/>
  </rowFields>
  <rowItems count="2">
    <i>
      <x v="22"/>
    </i>
    <i r="1">
      <x v="6"/>
    </i>
  </rowItems>
  <colItems count="1">
    <i/>
  </colItems>
  <formats count="2">
    <format dxfId="65">
      <pivotArea dataOnly="0" labelOnly="1" fieldPosition="0">
        <references count="2">
          <reference field="2" count="1">
            <x v="6"/>
          </reference>
          <reference field="15" count="0" selected="0"/>
        </references>
      </pivotArea>
    </format>
    <format dxfId="64">
      <pivotArea dataOnly="0" labelOnly="1" fieldPosition="0">
        <references count="2">
          <reference field="2" count="1">
            <x v="6"/>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8.xml><?xml version="1.0" encoding="utf-8"?>
<pivotTableDefinition xmlns="http://schemas.openxmlformats.org/spreadsheetml/2006/main" name="PivotTable4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C34:C37"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sd="0" x="3"/>
        <item x="12"/>
        <item x="4"/>
        <item x="7"/>
        <item sd="0" x="2"/>
        <item x="10"/>
        <item x="8"/>
        <item x="11"/>
        <item x="9"/>
        <item x="14"/>
        <item x="16"/>
        <item x="17"/>
        <item x="20"/>
        <item x="21"/>
        <item x="22"/>
        <item x="24"/>
        <item x="18"/>
        <item x="26"/>
        <item x="28"/>
        <item x="19"/>
        <item x="29"/>
        <item x="13"/>
        <item x="15"/>
        <item x="31"/>
        <item x="34"/>
        <item x="33"/>
        <item x="30"/>
        <item x="35"/>
        <item x="25"/>
        <item x="55"/>
        <item x="54"/>
        <item x="41"/>
        <item x="66"/>
        <item x="67"/>
        <item x="69"/>
        <item x="65"/>
        <item x="57"/>
        <item x="58"/>
        <item x="59"/>
        <item x="63"/>
        <item x="60"/>
        <item x="61"/>
        <item x="36"/>
        <item x="68"/>
        <item x="62"/>
        <item x="37"/>
        <item x="49"/>
        <item x="38"/>
        <item x="5"/>
        <item x="32"/>
        <item x="45"/>
        <item x="50"/>
        <item x="51"/>
        <item x="46"/>
        <item x="43"/>
        <item x="48"/>
        <item x="42"/>
        <item x="44"/>
        <item x="39"/>
        <item x="40"/>
        <item x="27"/>
        <item x="64"/>
        <item x="71"/>
        <item x="56"/>
        <item x="79"/>
        <item x="75"/>
        <item x="76"/>
        <item x="80"/>
        <item x="77"/>
        <item x="73"/>
        <item x="74"/>
        <item x="78"/>
        <item x="72"/>
        <item x="83"/>
        <item x="91"/>
        <item x="81"/>
        <item x="87"/>
        <item x="88"/>
        <item x="86"/>
        <item x="89"/>
        <item x="90"/>
        <item x="84"/>
        <item x="85"/>
        <item x="82"/>
        <item x="92"/>
        <item x="93"/>
        <item x="95"/>
        <item x="96"/>
        <item x="94"/>
        <item x="70"/>
        <item x="23"/>
        <item x="97"/>
        <item x="52"/>
        <item x="53"/>
        <item x="6"/>
        <item x="47"/>
        <item x="98"/>
        <item t="default"/>
      </items>
    </pivotField>
    <pivotField axis="axisRow" showAll="0">
      <items count="4">
        <item x="0"/>
        <item x="1"/>
        <item x="2"/>
        <item t="default"/>
      </items>
    </pivotField>
    <pivotField axis="axisRow" showAll="0">
      <items count="30">
        <item h="1" x="0"/>
        <item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t="default"/>
      </items>
    </pivotField>
  </pivotFields>
  <rowFields count="4">
    <field x="15"/>
    <field x="14"/>
    <field x="13"/>
    <field x="9"/>
  </rowFields>
  <rowItems count="3">
    <i>
      <x v="1"/>
    </i>
    <i r="1">
      <x v="1"/>
    </i>
    <i r="2">
      <x v="2"/>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9.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F5:F8"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t="default"/>
      </items>
    </pivotField>
  </pivotFields>
  <rowFields count="2">
    <field x="15"/>
    <field x="2"/>
  </rowFields>
  <rowItems count="3">
    <i>
      <x v="4"/>
    </i>
    <i r="1">
      <x/>
    </i>
    <i r="1">
      <x v="1"/>
    </i>
  </rowItems>
  <colItems count="1">
    <i/>
  </colItems>
  <formats count="3">
    <format dxfId="68">
      <pivotArea dataOnly="0" labelOnly="1" fieldPosition="0">
        <references count="2">
          <reference field="2" count="2">
            <x v="0"/>
            <x v="1"/>
          </reference>
          <reference field="15" count="0" selected="0"/>
        </references>
      </pivotArea>
    </format>
    <format dxfId="67">
      <pivotArea dataOnly="0" labelOnly="1" fieldPosition="0">
        <references count="2">
          <reference field="2" count="2">
            <x v="0"/>
            <x v="1"/>
          </reference>
          <reference field="15" count="0" selected="0"/>
        </references>
      </pivotArea>
    </format>
    <format dxfId="66">
      <pivotArea dataOnly="0" labelOnly="1" fieldPosition="0">
        <references count="2">
          <reference field="2" count="2">
            <x v="0"/>
            <x v="1"/>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7"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R5:R7"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h="1" x="4"/>
        <item h="1" x="5"/>
        <item h="1" x="6"/>
        <item h="1" x="7"/>
        <item h="1" x="8"/>
        <item h="1" x="9"/>
        <item h="1" x="10"/>
        <item h="1" x="11"/>
        <item h="1" x="12"/>
        <item h="1" x="13"/>
        <item h="1" x="14"/>
        <item h="1" x="15"/>
        <item x="16"/>
        <item h="1" x="17"/>
        <item h="1" x="18"/>
        <item h="1" x="19"/>
        <item h="1" x="20"/>
        <item h="1" x="21"/>
        <item h="1" x="22"/>
        <item h="1" x="23"/>
        <item h="1" x="24"/>
        <item h="1" x="25"/>
        <item h="1" x="26"/>
        <item h="1" x="27"/>
        <item h="1" x="28"/>
        <item t="default"/>
      </items>
    </pivotField>
  </pivotFields>
  <rowFields count="2">
    <field x="15"/>
    <field x="2"/>
  </rowFields>
  <rowItems count="2">
    <i>
      <x v="16"/>
    </i>
    <i r="1">
      <x v="4"/>
    </i>
  </rowItems>
  <colItems count="1">
    <i/>
  </colItems>
  <formats count="2">
    <format dxfId="30">
      <pivotArea dataOnly="0" labelOnly="1" fieldPosition="0">
        <references count="2">
          <reference field="2" count="1">
            <x v="4"/>
          </reference>
          <reference field="15" count="0" selected="0"/>
        </references>
      </pivotArea>
    </format>
    <format dxfId="29">
      <pivotArea dataOnly="0" labelOnly="1" fieldPosition="0">
        <references count="2">
          <reference field="2" count="1">
            <x v="4"/>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0.xml><?xml version="1.0" encoding="utf-8"?>
<pivotTableDefinition xmlns="http://schemas.openxmlformats.org/spreadsheetml/2006/main" name="PivotTable55"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AA34:AA38"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x="16"/>
        <item x="17"/>
        <item x="20"/>
        <item x="21"/>
        <item sd="0" x="22"/>
        <item x="24"/>
        <item x="18"/>
        <item x="26"/>
        <item sd="0" x="28"/>
        <item x="19"/>
        <item x="29"/>
        <item x="13"/>
        <item x="15"/>
        <item x="31"/>
        <item x="34"/>
        <item x="33"/>
        <item x="30"/>
        <item x="35"/>
        <item x="25"/>
        <item sd="0" x="55"/>
        <item sd="0" x="54"/>
        <item x="41"/>
        <item x="66"/>
        <item x="67"/>
        <item x="69"/>
        <item x="65"/>
        <item x="57"/>
        <item x="58"/>
        <item x="59"/>
        <item x="63"/>
        <item x="60"/>
        <item x="61"/>
        <item x="36"/>
        <item x="68"/>
        <item x="62"/>
        <item x="37"/>
        <item x="49"/>
        <item x="38"/>
        <item x="5"/>
        <item x="32"/>
        <item x="45"/>
        <item x="50"/>
        <item x="51"/>
        <item x="46"/>
        <item x="43"/>
        <item x="48"/>
        <item x="42"/>
        <item x="44"/>
        <item x="39"/>
        <item x="40"/>
        <item x="27"/>
        <item x="64"/>
        <item x="71"/>
        <item sd="0" x="56"/>
        <item x="79"/>
        <item x="75"/>
        <item x="76"/>
        <item x="80"/>
        <item x="77"/>
        <item x="73"/>
        <item x="74"/>
        <item x="78"/>
        <item x="72"/>
        <item x="83"/>
        <item x="91"/>
        <item x="81"/>
        <item x="87"/>
        <item x="88"/>
        <item x="86"/>
        <item x="89"/>
        <item x="90"/>
        <item x="84"/>
        <item x="85"/>
        <item x="82"/>
        <item sd="0" x="92"/>
        <item sd="0" x="93"/>
        <item x="95"/>
        <item x="96"/>
        <item x="94"/>
        <item x="70"/>
        <item sd="0" x="23"/>
        <item x="97"/>
        <item x="52"/>
        <item x="53"/>
        <item x="6"/>
        <item x="47"/>
        <item x="98"/>
        <item t="default"/>
      </items>
    </pivotField>
    <pivotField axis="axisRow" showAll="0">
      <items count="4">
        <item x="0"/>
        <item x="1"/>
        <item x="2"/>
        <item t="default"/>
      </items>
    </pivotField>
    <pivotField axis="axisRow" showAll="0">
      <items count="3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x="25"/>
        <item h="1" x="26"/>
        <item h="1" x="27"/>
        <item h="1" x="28"/>
        <item t="default"/>
      </items>
    </pivotField>
  </pivotFields>
  <rowFields count="4">
    <field x="15"/>
    <field x="14"/>
    <field x="13"/>
    <field x="9"/>
  </rowFields>
  <rowItems count="4">
    <i>
      <x v="25"/>
    </i>
    <i r="1">
      <x/>
    </i>
    <i r="2">
      <x v="86"/>
    </i>
    <i r="2">
      <x v="87"/>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1.xml><?xml version="1.0" encoding="utf-8"?>
<pivotTableDefinition xmlns="http://schemas.openxmlformats.org/spreadsheetml/2006/main" name="PivotTable10"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AB5:AB7"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x="26"/>
        <item h="1" x="27"/>
        <item h="1" x="28"/>
        <item t="default"/>
      </items>
    </pivotField>
  </pivotFields>
  <rowFields count="2">
    <field x="15"/>
    <field x="2"/>
  </rowFields>
  <rowItems count="2">
    <i>
      <x v="26"/>
    </i>
    <i r="1">
      <x/>
    </i>
  </rowItems>
  <colItems count="1">
    <i/>
  </colItems>
  <formats count="2">
    <format dxfId="70">
      <pivotArea dataOnly="0" labelOnly="1" fieldPosition="0">
        <references count="2">
          <reference field="2" count="1">
            <x v="0"/>
          </reference>
          <reference field="15" count="0" selected="0"/>
        </references>
      </pivotArea>
    </format>
    <format dxfId="69">
      <pivotArea dataOnly="0" labelOnly="1" fieldPosition="0">
        <references count="2">
          <reference field="2" count="1">
            <x v="0"/>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2.xml><?xml version="1.0" encoding="utf-8"?>
<pivotTableDefinition xmlns="http://schemas.openxmlformats.org/spreadsheetml/2006/main" name="PivotTable45"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G34:G45"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sd="0" x="16"/>
        <item sd="0" x="17"/>
        <item sd="0" x="20"/>
        <item sd="0" x="21"/>
        <item x="22"/>
        <item x="24"/>
        <item sd="0" x="18"/>
        <item x="26"/>
        <item x="28"/>
        <item sd="0" x="19"/>
        <item x="29"/>
        <item x="13"/>
        <item sd="0" x="15"/>
        <item x="31"/>
        <item x="34"/>
        <item x="33"/>
        <item x="30"/>
        <item x="35"/>
        <item x="25"/>
        <item x="55"/>
        <item x="54"/>
        <item x="41"/>
        <item x="66"/>
        <item x="67"/>
        <item x="69"/>
        <item x="65"/>
        <item x="57"/>
        <item x="58"/>
        <item x="59"/>
        <item x="63"/>
        <item x="60"/>
        <item x="61"/>
        <item x="36"/>
        <item x="68"/>
        <item x="62"/>
        <item x="37"/>
        <item x="49"/>
        <item x="38"/>
        <item x="5"/>
        <item x="32"/>
        <item x="45"/>
        <item x="50"/>
        <item x="51"/>
        <item x="46"/>
        <item x="43"/>
        <item x="48"/>
        <item x="42"/>
        <item x="44"/>
        <item x="39"/>
        <item x="40"/>
        <item x="27"/>
        <item x="64"/>
        <item x="71"/>
        <item x="56"/>
        <item x="79"/>
        <item x="75"/>
        <item x="76"/>
        <item x="80"/>
        <item x="77"/>
        <item x="73"/>
        <item x="74"/>
        <item x="78"/>
        <item x="72"/>
        <item x="83"/>
        <item x="91"/>
        <item x="81"/>
        <item x="87"/>
        <item x="88"/>
        <item x="86"/>
        <item x="89"/>
        <item x="90"/>
        <item x="84"/>
        <item x="85"/>
        <item x="82"/>
        <item x="92"/>
        <item x="93"/>
        <item x="95"/>
        <item x="96"/>
        <item x="94"/>
        <item x="70"/>
        <item x="23"/>
        <item x="97"/>
        <item x="52"/>
        <item x="53"/>
        <item x="6"/>
        <item x="47"/>
        <item x="98"/>
        <item t="default"/>
      </items>
    </pivotField>
    <pivotField axis="axisRow" showAll="0">
      <items count="4">
        <item x="0"/>
        <item x="1"/>
        <item x="2"/>
        <item t="default"/>
      </items>
    </pivotField>
    <pivotField axis="axisRow" showAll="0">
      <items count="30">
        <item h="1" x="0"/>
        <item h="1" x="1"/>
        <item h="1" x="2"/>
        <item h="1" x="3"/>
        <item h="1" x="4"/>
        <item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t="default"/>
      </items>
    </pivotField>
  </pivotFields>
  <rowFields count="4">
    <field x="15"/>
    <field x="14"/>
    <field x="13"/>
    <field x="9"/>
  </rowFields>
  <rowItems count="11">
    <i>
      <x v="5"/>
    </i>
    <i r="1">
      <x/>
    </i>
    <i r="2">
      <x v="12"/>
    </i>
    <i r="2">
      <x v="15"/>
    </i>
    <i r="2">
      <x v="21"/>
    </i>
    <i r="2">
      <x v="24"/>
    </i>
    <i r="1">
      <x v="1"/>
    </i>
    <i r="2">
      <x v="12"/>
    </i>
    <i r="2">
      <x v="13"/>
    </i>
    <i r="2">
      <x v="14"/>
    </i>
    <i r="2">
      <x v="18"/>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3.xml><?xml version="1.0" encoding="utf-8"?>
<pivotTableDefinition xmlns="http://schemas.openxmlformats.org/spreadsheetml/2006/main" name="PivotTable43"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E34:E40"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x="16"/>
        <item x="17"/>
        <item x="20"/>
        <item x="21"/>
        <item x="22"/>
        <item x="24"/>
        <item x="18"/>
        <item x="26"/>
        <item x="28"/>
        <item x="19"/>
        <item x="29"/>
        <item x="13"/>
        <item x="15"/>
        <item x="31"/>
        <item x="34"/>
        <item x="33"/>
        <item x="30"/>
        <item x="35"/>
        <item x="25"/>
        <item x="55"/>
        <item x="54"/>
        <item x="41"/>
        <item x="66"/>
        <item x="67"/>
        <item x="69"/>
        <item x="65"/>
        <item x="57"/>
        <item x="58"/>
        <item x="59"/>
        <item x="63"/>
        <item x="60"/>
        <item x="61"/>
        <item x="36"/>
        <item x="68"/>
        <item x="62"/>
        <item x="37"/>
        <item x="49"/>
        <item x="38"/>
        <item x="5"/>
        <item x="32"/>
        <item x="45"/>
        <item x="50"/>
        <item x="51"/>
        <item x="46"/>
        <item x="43"/>
        <item x="48"/>
        <item x="42"/>
        <item x="44"/>
        <item x="39"/>
        <item x="40"/>
        <item x="27"/>
        <item x="64"/>
        <item x="71"/>
        <item x="56"/>
        <item x="79"/>
        <item x="75"/>
        <item x="76"/>
        <item x="80"/>
        <item x="77"/>
        <item x="73"/>
        <item x="74"/>
        <item x="78"/>
        <item x="72"/>
        <item x="83"/>
        <item x="91"/>
        <item x="81"/>
        <item x="87"/>
        <item x="88"/>
        <item x="86"/>
        <item x="89"/>
        <item x="90"/>
        <item x="84"/>
        <item x="85"/>
        <item x="82"/>
        <item x="92"/>
        <item x="93"/>
        <item x="95"/>
        <item x="96"/>
        <item x="94"/>
        <item x="70"/>
        <item x="23"/>
        <item x="97"/>
        <item x="52"/>
        <item x="53"/>
        <item x="6"/>
        <item x="47"/>
        <item x="98"/>
        <item t="default"/>
      </items>
    </pivotField>
    <pivotField axis="axisRow" showAll="0">
      <items count="4">
        <item x="0"/>
        <item x="1"/>
        <item x="2"/>
        <item t="default"/>
      </items>
    </pivotField>
    <pivotField axis="axisRow" showAll="0">
      <items count="30">
        <item h="1" x="0"/>
        <item h="1" x="1"/>
        <item h="1" x="2"/>
        <item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t="default"/>
      </items>
    </pivotField>
  </pivotFields>
  <rowFields count="4">
    <field x="15"/>
    <field x="14"/>
    <field x="13"/>
    <field x="9"/>
  </rowFields>
  <rowItems count="6">
    <i>
      <x v="3"/>
    </i>
    <i r="1">
      <x/>
    </i>
    <i r="2">
      <x v="7"/>
    </i>
    <i r="2">
      <x v="8"/>
    </i>
    <i r="2">
      <x v="9"/>
    </i>
    <i r="2">
      <x v="10"/>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4.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AC5:AC7"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x="27"/>
        <item h="1" x="28"/>
        <item t="default"/>
      </items>
    </pivotField>
  </pivotFields>
  <rowFields count="2">
    <field x="15"/>
    <field x="2"/>
  </rowFields>
  <rowItems count="2">
    <i>
      <x v="27"/>
    </i>
    <i r="1">
      <x/>
    </i>
  </rowItems>
  <colItems count="1">
    <i/>
  </colItems>
  <formats count="2">
    <format dxfId="72">
      <pivotArea dataOnly="0" labelOnly="1" fieldPosition="0">
        <references count="2">
          <reference field="2" count="1">
            <x v="0"/>
          </reference>
          <reference field="15" count="0" selected="0"/>
        </references>
      </pivotArea>
    </format>
    <format dxfId="71">
      <pivotArea dataOnly="0" labelOnly="1" fieldPosition="0">
        <references count="2">
          <reference field="2" count="1">
            <x v="0"/>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5.xml><?xml version="1.0" encoding="utf-8"?>
<pivotTableDefinition xmlns="http://schemas.openxmlformats.org/spreadsheetml/2006/main" name="PivotTable12"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Z5:Z7"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x="24"/>
        <item h="1" x="25"/>
        <item h="1" x="26"/>
        <item h="1" x="27"/>
        <item h="1" x="28"/>
        <item t="default"/>
      </items>
    </pivotField>
  </pivotFields>
  <rowFields count="2">
    <field x="15"/>
    <field x="2"/>
  </rowFields>
  <rowItems count="2">
    <i>
      <x v="24"/>
    </i>
    <i r="1">
      <x/>
    </i>
  </rowItems>
  <colItems count="1">
    <i/>
  </colItems>
  <formats count="2">
    <format dxfId="74">
      <pivotArea dataOnly="0" labelOnly="1" fieldPosition="0">
        <references count="2">
          <reference field="2" count="1">
            <x v="0"/>
          </reference>
          <reference field="15" count="0" selected="0"/>
        </references>
      </pivotArea>
    </format>
    <format dxfId="73">
      <pivotArea dataOnly="0" labelOnly="1" fieldPosition="0">
        <references count="2">
          <reference field="2" count="1">
            <x v="0"/>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6.xml><?xml version="1.0" encoding="utf-8"?>
<pivotTableDefinition xmlns="http://schemas.openxmlformats.org/spreadsheetml/2006/main" name="PivotTable56"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AB34:AB39"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x="16"/>
        <item x="17"/>
        <item x="20"/>
        <item x="21"/>
        <item sd="0" x="22"/>
        <item x="24"/>
        <item x="18"/>
        <item x="26"/>
        <item sd="0" x="28"/>
        <item x="19"/>
        <item x="29"/>
        <item x="13"/>
        <item x="15"/>
        <item x="31"/>
        <item x="34"/>
        <item x="33"/>
        <item x="30"/>
        <item x="35"/>
        <item x="25"/>
        <item sd="0" x="55"/>
        <item sd="0" x="54"/>
        <item x="41"/>
        <item x="66"/>
        <item x="67"/>
        <item x="69"/>
        <item x="65"/>
        <item x="57"/>
        <item x="58"/>
        <item x="59"/>
        <item x="63"/>
        <item x="60"/>
        <item x="61"/>
        <item x="36"/>
        <item x="68"/>
        <item x="62"/>
        <item x="37"/>
        <item x="49"/>
        <item x="38"/>
        <item x="5"/>
        <item x="32"/>
        <item x="45"/>
        <item x="50"/>
        <item x="51"/>
        <item x="46"/>
        <item x="43"/>
        <item x="48"/>
        <item x="42"/>
        <item x="44"/>
        <item x="39"/>
        <item x="40"/>
        <item x="27"/>
        <item x="64"/>
        <item x="71"/>
        <item sd="0" x="56"/>
        <item x="79"/>
        <item x="75"/>
        <item x="76"/>
        <item x="80"/>
        <item x="77"/>
        <item x="73"/>
        <item x="74"/>
        <item x="78"/>
        <item x="72"/>
        <item x="83"/>
        <item x="91"/>
        <item x="81"/>
        <item x="87"/>
        <item x="88"/>
        <item x="86"/>
        <item x="89"/>
        <item x="90"/>
        <item x="84"/>
        <item x="85"/>
        <item x="82"/>
        <item x="92"/>
        <item x="93"/>
        <item sd="0" x="95"/>
        <item sd="0" x="96"/>
        <item sd="0" x="94"/>
        <item x="70"/>
        <item sd="0" x="23"/>
        <item x="97"/>
        <item x="52"/>
        <item x="53"/>
        <item x="6"/>
        <item x="47"/>
        <item x="98"/>
        <item t="default"/>
      </items>
    </pivotField>
    <pivotField axis="axisRow" showAll="0">
      <items count="4">
        <item x="0"/>
        <item x="1"/>
        <item x="2"/>
        <item t="default"/>
      </items>
    </pivotField>
    <pivotField axis="axisRow" showAll="0">
      <items count="3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x="26"/>
        <item h="1" x="27"/>
        <item h="1" x="28"/>
        <item t="default"/>
      </items>
    </pivotField>
  </pivotFields>
  <rowFields count="4">
    <field x="15"/>
    <field x="14"/>
    <field x="13"/>
    <field x="9"/>
  </rowFields>
  <rowItems count="5">
    <i>
      <x v="26"/>
    </i>
    <i r="1">
      <x/>
    </i>
    <i r="2">
      <x v="88"/>
    </i>
    <i r="2">
      <x v="89"/>
    </i>
    <i r="2">
      <x v="90"/>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7.xml><?xml version="1.0" encoding="utf-8"?>
<pivotTableDefinition xmlns="http://schemas.openxmlformats.org/spreadsheetml/2006/main" name="PivotTable47"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I34:I37"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x="16"/>
        <item x="17"/>
        <item x="20"/>
        <item x="21"/>
        <item sd="0" x="22"/>
        <item sd="0" x="24"/>
        <item x="18"/>
        <item x="26"/>
        <item x="28"/>
        <item x="19"/>
        <item x="29"/>
        <item x="13"/>
        <item x="15"/>
        <item x="31"/>
        <item x="34"/>
        <item x="33"/>
        <item x="30"/>
        <item x="35"/>
        <item x="25"/>
        <item x="55"/>
        <item x="54"/>
        <item x="41"/>
        <item x="66"/>
        <item x="67"/>
        <item x="69"/>
        <item x="65"/>
        <item x="57"/>
        <item x="58"/>
        <item x="59"/>
        <item x="63"/>
        <item x="60"/>
        <item x="61"/>
        <item x="36"/>
        <item x="68"/>
        <item x="62"/>
        <item x="37"/>
        <item x="49"/>
        <item x="38"/>
        <item x="5"/>
        <item x="32"/>
        <item x="45"/>
        <item x="50"/>
        <item x="51"/>
        <item x="46"/>
        <item x="43"/>
        <item x="48"/>
        <item x="42"/>
        <item x="44"/>
        <item x="39"/>
        <item x="40"/>
        <item x="27"/>
        <item x="64"/>
        <item x="71"/>
        <item x="56"/>
        <item x="79"/>
        <item x="75"/>
        <item x="76"/>
        <item x="80"/>
        <item x="77"/>
        <item x="73"/>
        <item x="74"/>
        <item x="78"/>
        <item x="72"/>
        <item x="83"/>
        <item x="91"/>
        <item x="81"/>
        <item x="87"/>
        <item x="88"/>
        <item x="86"/>
        <item x="89"/>
        <item x="90"/>
        <item x="84"/>
        <item x="85"/>
        <item x="82"/>
        <item x="92"/>
        <item x="93"/>
        <item x="95"/>
        <item x="96"/>
        <item x="94"/>
        <item x="70"/>
        <item sd="0" x="23"/>
        <item x="97"/>
        <item x="52"/>
        <item x="53"/>
        <item x="6"/>
        <item x="47"/>
        <item x="98"/>
        <item t="default"/>
      </items>
    </pivotField>
    <pivotField axis="axisRow" showAll="0">
      <items count="4">
        <item x="0"/>
        <item x="1"/>
        <item x="2"/>
        <item t="default"/>
      </items>
    </pivotField>
    <pivotField axis="axisRow" showAll="0">
      <items count="30">
        <item h="1" x="0"/>
        <item h="1" x="1"/>
        <item h="1" x="2"/>
        <item h="1" x="3"/>
        <item h="1" x="4"/>
        <item h="1" x="5"/>
        <item h="1" x="6"/>
        <item x="7"/>
        <item h="1" x="8"/>
        <item h="1" x="9"/>
        <item h="1" x="10"/>
        <item h="1" x="11"/>
        <item h="1" x="12"/>
        <item h="1" x="13"/>
        <item h="1" x="14"/>
        <item h="1" x="15"/>
        <item h="1" x="16"/>
        <item h="1" x="17"/>
        <item h="1" x="18"/>
        <item h="1" x="19"/>
        <item h="1" x="20"/>
        <item h="1" x="21"/>
        <item h="1" x="22"/>
        <item h="1" x="23"/>
        <item h="1" x="24"/>
        <item h="1" x="25"/>
        <item h="1" x="26"/>
        <item h="1" x="27"/>
        <item h="1" x="28"/>
        <item t="default"/>
      </items>
    </pivotField>
  </pivotFields>
  <rowFields count="4">
    <field x="15"/>
    <field x="14"/>
    <field x="13"/>
    <field x="9"/>
  </rowFields>
  <rowItems count="3">
    <i>
      <x v="7"/>
    </i>
    <i r="1">
      <x/>
    </i>
    <i r="2">
      <x v="17"/>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8.xml><?xml version="1.0" encoding="utf-8"?>
<pivotTableDefinition xmlns="http://schemas.openxmlformats.org/spreadsheetml/2006/main" name="PivotTable18"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T5:T7"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h="1" x="4"/>
        <item h="1" x="5"/>
        <item h="1" x="6"/>
        <item h="1" x="7"/>
        <item h="1" x="8"/>
        <item h="1" x="9"/>
        <item h="1" x="10"/>
        <item h="1" x="11"/>
        <item h="1" x="12"/>
        <item h="1" x="13"/>
        <item h="1" x="14"/>
        <item h="1" x="15"/>
        <item h="1" x="16"/>
        <item h="1" x="17"/>
        <item x="18"/>
        <item h="1" x="19"/>
        <item h="1" x="20"/>
        <item h="1" x="21"/>
        <item h="1" x="22"/>
        <item h="1" x="23"/>
        <item h="1" x="24"/>
        <item h="1" x="25"/>
        <item h="1" x="26"/>
        <item h="1" x="27"/>
        <item h="1" x="28"/>
        <item t="default"/>
      </items>
    </pivotField>
  </pivotFields>
  <rowFields count="2">
    <field x="15"/>
    <field x="2"/>
  </rowFields>
  <rowItems count="2">
    <i>
      <x v="18"/>
    </i>
    <i r="1">
      <x v="7"/>
    </i>
  </rowItems>
  <colItems count="1">
    <i/>
  </colItems>
  <formats count="2">
    <format dxfId="76">
      <pivotArea dataOnly="0" labelOnly="1" fieldPosition="0">
        <references count="2">
          <reference field="2" count="1">
            <x v="7"/>
          </reference>
          <reference field="15" count="0" selected="0"/>
        </references>
      </pivotArea>
    </format>
    <format dxfId="75">
      <pivotArea dataOnly="0" labelOnly="1" fieldPosition="0">
        <references count="2">
          <reference field="2" count="1">
            <x v="7"/>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9.xml><?xml version="1.0" encoding="utf-8"?>
<pivotTableDefinition xmlns="http://schemas.openxmlformats.org/spreadsheetml/2006/main" name="PivotTable37"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U34:U37"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x="16"/>
        <item x="17"/>
        <item x="20"/>
        <item x="21"/>
        <item sd="0" x="22"/>
        <item x="24"/>
        <item x="18"/>
        <item x="26"/>
        <item sd="0" x="28"/>
        <item x="19"/>
        <item x="29"/>
        <item x="13"/>
        <item x="15"/>
        <item x="31"/>
        <item x="34"/>
        <item x="33"/>
        <item x="30"/>
        <item x="35"/>
        <item x="25"/>
        <item sd="0" x="55"/>
        <item sd="0" x="54"/>
        <item x="41"/>
        <item x="66"/>
        <item x="67"/>
        <item x="69"/>
        <item x="65"/>
        <item x="57"/>
        <item x="58"/>
        <item x="59"/>
        <item x="63"/>
        <item x="60"/>
        <item x="61"/>
        <item x="36"/>
        <item x="68"/>
        <item x="62"/>
        <item x="37"/>
        <item x="49"/>
        <item x="38"/>
        <item x="5"/>
        <item x="32"/>
        <item x="45"/>
        <item x="50"/>
        <item x="51"/>
        <item x="46"/>
        <item x="43"/>
        <item x="48"/>
        <item x="42"/>
        <item x="44"/>
        <item x="39"/>
        <item x="40"/>
        <item x="27"/>
        <item x="64"/>
        <item x="71"/>
        <item sd="0" x="56"/>
        <item x="79"/>
        <item x="75"/>
        <item x="76"/>
        <item x="80"/>
        <item x="77"/>
        <item x="73"/>
        <item x="74"/>
        <item x="78"/>
        <item x="72"/>
        <item x="83"/>
        <item x="91"/>
        <item x="81"/>
        <item x="87"/>
        <item x="88"/>
        <item x="86"/>
        <item x="89"/>
        <item x="90"/>
        <item x="84"/>
        <item x="85"/>
        <item x="82"/>
        <item x="92"/>
        <item x="93"/>
        <item x="95"/>
        <item x="96"/>
        <item x="94"/>
        <item x="70"/>
        <item sd="0" x="23"/>
        <item x="97"/>
        <item x="52"/>
        <item x="53"/>
        <item x="6"/>
        <item x="47"/>
        <item x="98"/>
        <item t="default"/>
      </items>
    </pivotField>
    <pivotField axis="axisRow" showAll="0">
      <items count="4">
        <item x="0"/>
        <item x="1"/>
        <item x="2"/>
        <item t="default"/>
      </items>
    </pivotField>
    <pivotField axis="axisRow" showAll="0">
      <items count="30">
        <item h="1" x="0"/>
        <item h="1" x="1"/>
        <item h="1" x="2"/>
        <item h="1" x="3"/>
        <item h="1" x="4"/>
        <item h="1" x="5"/>
        <item h="1" x="6"/>
        <item h="1" x="7"/>
        <item h="1" x="8"/>
        <item h="1" x="9"/>
        <item h="1" x="10"/>
        <item h="1" x="11"/>
        <item h="1" x="12"/>
        <item h="1" x="13"/>
        <item h="1" x="14"/>
        <item h="1" x="15"/>
        <item h="1" x="16"/>
        <item h="1" x="17"/>
        <item h="1" x="18"/>
        <item x="19"/>
        <item h="1" x="20"/>
        <item h="1" x="21"/>
        <item h="1" x="22"/>
        <item h="1" x="23"/>
        <item h="1" x="24"/>
        <item h="1" x="25"/>
        <item h="1" x="26"/>
        <item h="1" x="27"/>
        <item h="1" x="28"/>
        <item t="default"/>
      </items>
    </pivotField>
  </pivotFields>
  <rowFields count="4">
    <field x="15"/>
    <field x="14"/>
    <field x="13"/>
    <field x="9"/>
  </rowFields>
  <rowItems count="3">
    <i>
      <x v="19"/>
    </i>
    <i r="1">
      <x/>
    </i>
    <i r="2">
      <x v="1"/>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Q34:Q45"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x="16"/>
        <item x="17"/>
        <item x="20"/>
        <item x="21"/>
        <item sd="0" x="22"/>
        <item x="24"/>
        <item x="18"/>
        <item x="26"/>
        <item sd="0" x="28"/>
        <item x="19"/>
        <item x="29"/>
        <item x="13"/>
        <item x="15"/>
        <item x="31"/>
        <item x="34"/>
        <item x="33"/>
        <item x="30"/>
        <item x="35"/>
        <item x="25"/>
        <item x="55"/>
        <item x="54"/>
        <item sd="0" x="41"/>
        <item x="66"/>
        <item x="67"/>
        <item x="69"/>
        <item x="65"/>
        <item x="57"/>
        <item x="58"/>
        <item x="59"/>
        <item x="63"/>
        <item x="60"/>
        <item x="61"/>
        <item x="36"/>
        <item x="68"/>
        <item x="62"/>
        <item x="37"/>
        <item x="49"/>
        <item x="38"/>
        <item x="5"/>
        <item x="32"/>
        <item sd="0" x="45"/>
        <item x="50"/>
        <item x="51"/>
        <item sd="0" x="46"/>
        <item sd="0" x="43"/>
        <item x="48"/>
        <item sd="0" x="42"/>
        <item sd="0" x="44"/>
        <item sd="0" x="39"/>
        <item sd="0" x="40"/>
        <item x="27"/>
        <item x="64"/>
        <item x="71"/>
        <item x="56"/>
        <item x="79"/>
        <item x="75"/>
        <item x="76"/>
        <item x="80"/>
        <item x="77"/>
        <item x="73"/>
        <item x="74"/>
        <item x="78"/>
        <item x="72"/>
        <item x="83"/>
        <item x="91"/>
        <item x="81"/>
        <item x="87"/>
        <item x="88"/>
        <item x="86"/>
        <item x="89"/>
        <item x="90"/>
        <item x="84"/>
        <item x="85"/>
        <item x="82"/>
        <item x="92"/>
        <item x="93"/>
        <item x="95"/>
        <item x="96"/>
        <item x="94"/>
        <item x="70"/>
        <item sd="0" x="23"/>
        <item x="97"/>
        <item x="52"/>
        <item x="53"/>
        <item x="6"/>
        <item x="47"/>
        <item x="98"/>
        <item t="default"/>
      </items>
    </pivotField>
    <pivotField axis="axisRow" showAll="0">
      <items count="4">
        <item x="0"/>
        <item x="1"/>
        <item x="2"/>
        <item t="default"/>
      </items>
    </pivotField>
    <pivotField axis="axisRow" showAll="0">
      <items count="30">
        <item h="1" x="0"/>
        <item h="1" x="1"/>
        <item h="1" x="2"/>
        <item h="1" x="3"/>
        <item h="1" x="4"/>
        <item h="1" x="5"/>
        <item h="1" x="6"/>
        <item h="1" x="7"/>
        <item h="1" x="8"/>
        <item h="1" x="9"/>
        <item h="1" x="10"/>
        <item h="1" x="11"/>
        <item h="1" x="12"/>
        <item h="1" x="13"/>
        <item h="1" x="14"/>
        <item x="15"/>
        <item h="1" x="16"/>
        <item h="1" x="17"/>
        <item h="1" x="18"/>
        <item h="1" x="19"/>
        <item h="1" x="20"/>
        <item h="1" x="21"/>
        <item h="1" x="22"/>
        <item h="1" x="23"/>
        <item h="1" x="24"/>
        <item h="1" x="25"/>
        <item h="1" x="26"/>
        <item h="1" x="27"/>
        <item h="1" x="28"/>
        <item t="default"/>
      </items>
    </pivotField>
  </pivotFields>
  <rowFields count="4">
    <field x="15"/>
    <field x="14"/>
    <field x="13"/>
    <field x="9"/>
  </rowFields>
  <rowItems count="11">
    <i>
      <x v="15"/>
    </i>
    <i r="1">
      <x/>
    </i>
    <i r="2">
      <x v="33"/>
    </i>
    <i r="2">
      <x v="56"/>
    </i>
    <i r="2">
      <x v="61"/>
    </i>
    <i r="1">
      <x v="1"/>
    </i>
    <i r="2">
      <x v="52"/>
    </i>
    <i r="2">
      <x v="55"/>
    </i>
    <i r="2">
      <x v="58"/>
    </i>
    <i r="2">
      <x v="59"/>
    </i>
    <i r="2">
      <x v="60"/>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0.xml><?xml version="1.0" encoding="utf-8"?>
<pivotTableDefinition xmlns="http://schemas.openxmlformats.org/spreadsheetml/2006/main" name="PivotTable33"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S34:S43"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x="16"/>
        <item x="17"/>
        <item x="20"/>
        <item x="21"/>
        <item sd="0" x="22"/>
        <item x="24"/>
        <item x="18"/>
        <item x="26"/>
        <item sd="0" x="28"/>
        <item x="19"/>
        <item x="29"/>
        <item x="13"/>
        <item x="15"/>
        <item x="31"/>
        <item x="34"/>
        <item x="33"/>
        <item x="30"/>
        <item x="35"/>
        <item x="25"/>
        <item x="55"/>
        <item x="54"/>
        <item x="41"/>
        <item x="66"/>
        <item x="67"/>
        <item x="69"/>
        <item x="65"/>
        <item x="57"/>
        <item x="58"/>
        <item x="59"/>
        <item x="63"/>
        <item x="60"/>
        <item x="61"/>
        <item x="36"/>
        <item x="68"/>
        <item x="62"/>
        <item x="37"/>
        <item sd="0" x="49"/>
        <item x="38"/>
        <item x="5"/>
        <item x="32"/>
        <item x="45"/>
        <item sd="0" x="50"/>
        <item sd="0" x="51"/>
        <item x="46"/>
        <item x="43"/>
        <item x="48"/>
        <item x="42"/>
        <item x="44"/>
        <item x="39"/>
        <item x="40"/>
        <item x="27"/>
        <item x="64"/>
        <item x="71"/>
        <item x="56"/>
        <item x="79"/>
        <item x="75"/>
        <item x="76"/>
        <item x="80"/>
        <item x="77"/>
        <item x="73"/>
        <item x="74"/>
        <item x="78"/>
        <item x="72"/>
        <item x="83"/>
        <item x="91"/>
        <item x="81"/>
        <item x="87"/>
        <item x="88"/>
        <item x="86"/>
        <item x="89"/>
        <item x="90"/>
        <item x="84"/>
        <item x="85"/>
        <item x="82"/>
        <item x="92"/>
        <item x="93"/>
        <item x="95"/>
        <item x="96"/>
        <item x="94"/>
        <item x="70"/>
        <item sd="0" x="23"/>
        <item x="97"/>
        <item sd="0" x="52"/>
        <item sd="0" x="53"/>
        <item x="6"/>
        <item x="47"/>
        <item x="98"/>
        <item t="default"/>
      </items>
    </pivotField>
    <pivotField axis="axisRow" showAll="0">
      <items count="4">
        <item x="0"/>
        <item x="1"/>
        <item x="2"/>
        <item t="default"/>
      </items>
    </pivotField>
    <pivotField axis="axisRow" showAll="0">
      <items count="30">
        <item h="1" x="0"/>
        <item h="1" x="1"/>
        <item h="1" x="2"/>
        <item h="1" x="3"/>
        <item h="1" x="4"/>
        <item h="1" x="5"/>
        <item h="1" x="6"/>
        <item h="1" x="7"/>
        <item h="1" x="8"/>
        <item h="1" x="9"/>
        <item h="1" x="10"/>
        <item h="1" x="11"/>
        <item h="1" x="12"/>
        <item h="1" x="13"/>
        <item h="1" x="14"/>
        <item h="1" x="15"/>
        <item h="1" x="16"/>
        <item x="17"/>
        <item h="1" x="18"/>
        <item h="1" x="19"/>
        <item h="1" x="20"/>
        <item h="1" x="21"/>
        <item h="1" x="22"/>
        <item h="1" x="23"/>
        <item h="1" x="24"/>
        <item h="1" x="25"/>
        <item h="1" x="26"/>
        <item h="1" x="27"/>
        <item h="1" x="28"/>
        <item t="default"/>
      </items>
    </pivotField>
  </pivotFields>
  <rowFields count="4">
    <field x="15"/>
    <field x="14"/>
    <field x="13"/>
    <field x="9"/>
  </rowFields>
  <rowItems count="9">
    <i>
      <x v="17"/>
    </i>
    <i r="1">
      <x/>
    </i>
    <i r="2">
      <x v="53"/>
    </i>
    <i r="1">
      <x v="1"/>
    </i>
    <i r="2">
      <x v="48"/>
    </i>
    <i r="2">
      <x v="53"/>
    </i>
    <i r="2">
      <x v="54"/>
    </i>
    <i r="2">
      <x v="94"/>
    </i>
    <i r="2">
      <x v="95"/>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1.xml><?xml version="1.0" encoding="utf-8"?>
<pivotTableDefinition xmlns="http://schemas.openxmlformats.org/spreadsheetml/2006/main" name="PivotTable23"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J5:J10"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h="1" x="4"/>
        <item h="1" x="5"/>
        <item h="1" x="6"/>
        <item h="1" x="7"/>
        <item x="8"/>
        <item h="1" x="9"/>
        <item h="1" x="10"/>
        <item h="1" x="11"/>
        <item h="1" x="12"/>
        <item h="1" x="13"/>
        <item h="1" x="14"/>
        <item h="1" x="15"/>
        <item h="1" x="16"/>
        <item h="1" x="17"/>
        <item h="1" x="18"/>
        <item h="1" x="19"/>
        <item h="1" x="20"/>
        <item h="1" x="21"/>
        <item h="1" x="22"/>
        <item h="1" x="23"/>
        <item h="1" x="24"/>
        <item h="1" x="25"/>
        <item h="1" x="26"/>
        <item h="1" x="27"/>
        <item h="1" x="28"/>
        <item t="default"/>
      </items>
    </pivotField>
  </pivotFields>
  <rowFields count="2">
    <field x="15"/>
    <field x="2"/>
  </rowFields>
  <rowItems count="5">
    <i>
      <x v="8"/>
    </i>
    <i r="1">
      <x/>
    </i>
    <i r="1">
      <x v="1"/>
    </i>
    <i r="1">
      <x v="3"/>
    </i>
    <i r="1">
      <x v="5"/>
    </i>
  </rowItems>
  <colItems count="1">
    <i/>
  </colItems>
  <formats count="1">
    <format dxfId="77">
      <pivotArea dataOnly="0" labelOnly="1" fieldPosition="0">
        <references count="2">
          <reference field="2" count="4">
            <x v="0"/>
            <x v="1"/>
            <x v="3"/>
            <x v="5"/>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2.xml><?xml version="1.0" encoding="utf-8"?>
<pivotTableDefinition xmlns="http://schemas.openxmlformats.org/spreadsheetml/2006/main" name="PivotTable25"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L5:L8"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h="1" x="4"/>
        <item h="1" x="5"/>
        <item h="1" x="6"/>
        <item h="1" x="7"/>
        <item h="1" x="8"/>
        <item h="1" x="9"/>
        <item x="10"/>
        <item h="1" x="11"/>
        <item h="1" x="12"/>
        <item h="1" x="13"/>
        <item h="1" x="14"/>
        <item h="1" x="15"/>
        <item h="1" x="16"/>
        <item h="1" x="17"/>
        <item h="1" x="18"/>
        <item h="1" x="19"/>
        <item h="1" x="20"/>
        <item h="1" x="21"/>
        <item h="1" x="22"/>
        <item h="1" x="23"/>
        <item h="1" x="24"/>
        <item h="1" x="25"/>
        <item h="1" x="26"/>
        <item h="1" x="27"/>
        <item h="1" x="28"/>
        <item t="default"/>
      </items>
    </pivotField>
  </pivotFields>
  <rowFields count="2">
    <field x="15"/>
    <field x="2"/>
  </rowFields>
  <rowItems count="3">
    <i>
      <x v="10"/>
    </i>
    <i r="1">
      <x/>
    </i>
    <i r="1">
      <x v="1"/>
    </i>
  </rowItems>
  <colItems count="1">
    <i/>
  </colItems>
  <formats count="2">
    <format dxfId="79">
      <pivotArea dataOnly="0" labelOnly="1" fieldPosition="0">
        <references count="2">
          <reference field="2" count="2">
            <x v="0"/>
            <x v="1"/>
          </reference>
          <reference field="15" count="0" selected="0"/>
        </references>
      </pivotArea>
    </format>
    <format dxfId="78">
      <pivotArea dataOnly="0" labelOnly="1" fieldPosition="0">
        <references count="2">
          <reference field="2" count="2">
            <x v="0"/>
            <x v="1"/>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3.xml><?xml version="1.0" encoding="utf-8"?>
<pivotTableDefinition xmlns="http://schemas.openxmlformats.org/spreadsheetml/2006/main" name="PivotTable46"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H34:H38"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x="16"/>
        <item x="17"/>
        <item x="20"/>
        <item x="21"/>
        <item sd="0" x="22"/>
        <item x="24"/>
        <item x="18"/>
        <item x="26"/>
        <item x="28"/>
        <item x="19"/>
        <item x="29"/>
        <item x="13"/>
        <item x="15"/>
        <item x="31"/>
        <item x="34"/>
        <item x="33"/>
        <item x="30"/>
        <item x="35"/>
        <item x="25"/>
        <item x="55"/>
        <item x="54"/>
        <item x="41"/>
        <item x="66"/>
        <item x="67"/>
        <item x="69"/>
        <item x="65"/>
        <item x="57"/>
        <item x="58"/>
        <item x="59"/>
        <item x="63"/>
        <item x="60"/>
        <item x="61"/>
        <item x="36"/>
        <item x="68"/>
        <item x="62"/>
        <item x="37"/>
        <item x="49"/>
        <item x="38"/>
        <item x="5"/>
        <item x="32"/>
        <item x="45"/>
        <item x="50"/>
        <item x="51"/>
        <item x="46"/>
        <item x="43"/>
        <item x="48"/>
        <item x="42"/>
        <item x="44"/>
        <item x="39"/>
        <item x="40"/>
        <item x="27"/>
        <item x="64"/>
        <item x="71"/>
        <item x="56"/>
        <item x="79"/>
        <item x="75"/>
        <item x="76"/>
        <item x="80"/>
        <item x="77"/>
        <item x="73"/>
        <item x="74"/>
        <item x="78"/>
        <item x="72"/>
        <item x="83"/>
        <item x="91"/>
        <item x="81"/>
        <item x="87"/>
        <item x="88"/>
        <item x="86"/>
        <item x="89"/>
        <item x="90"/>
        <item x="84"/>
        <item x="85"/>
        <item x="82"/>
        <item x="92"/>
        <item x="93"/>
        <item x="95"/>
        <item x="96"/>
        <item x="94"/>
        <item x="70"/>
        <item sd="0" x="23"/>
        <item x="97"/>
        <item x="52"/>
        <item x="53"/>
        <item x="6"/>
        <item x="47"/>
        <item x="98"/>
        <item t="default"/>
      </items>
    </pivotField>
    <pivotField axis="axisRow" showAll="0">
      <items count="4">
        <item x="0"/>
        <item x="1"/>
        <item x="2"/>
        <item t="default"/>
      </items>
    </pivotField>
    <pivotField axis="axisRow" showAll="0">
      <items count="30">
        <item h="1" x="0"/>
        <item h="1" x="1"/>
        <item h="1" x="2"/>
        <item h="1" x="3"/>
        <item h="1" x="4"/>
        <item h="1" x="5"/>
        <item x="6"/>
        <item h="1" x="7"/>
        <item h="1" x="8"/>
        <item h="1" x="9"/>
        <item h="1" x="10"/>
        <item h="1" x="11"/>
        <item h="1" x="12"/>
        <item h="1" x="13"/>
        <item h="1" x="14"/>
        <item h="1" x="15"/>
        <item h="1" x="16"/>
        <item h="1" x="17"/>
        <item h="1" x="18"/>
        <item h="1" x="19"/>
        <item h="1" x="20"/>
        <item h="1" x="21"/>
        <item h="1" x="22"/>
        <item h="1" x="23"/>
        <item h="1" x="24"/>
        <item h="1" x="25"/>
        <item h="1" x="26"/>
        <item h="1" x="27"/>
        <item h="1" x="28"/>
        <item t="default"/>
      </items>
    </pivotField>
  </pivotFields>
  <rowFields count="4">
    <field x="15"/>
    <field x="14"/>
    <field x="13"/>
    <field x="9"/>
  </rowFields>
  <rowItems count="4">
    <i>
      <x v="6"/>
    </i>
    <i r="1">
      <x v="1"/>
    </i>
    <i r="2">
      <x v="16"/>
    </i>
    <i r="2">
      <x v="92"/>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4.xml><?xml version="1.0" encoding="utf-8"?>
<pivotTableDefinition xmlns="http://schemas.openxmlformats.org/spreadsheetml/2006/main" name="PivotTable15"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W5:W7"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h="1" x="4"/>
        <item h="1" x="5"/>
        <item h="1" x="6"/>
        <item h="1" x="7"/>
        <item h="1" x="8"/>
        <item h="1" x="9"/>
        <item h="1" x="10"/>
        <item h="1" x="11"/>
        <item h="1" x="12"/>
        <item h="1" x="13"/>
        <item h="1" x="14"/>
        <item h="1" x="15"/>
        <item h="1" x="16"/>
        <item h="1" x="17"/>
        <item h="1" x="18"/>
        <item h="1" x="19"/>
        <item h="1" x="20"/>
        <item x="21"/>
        <item h="1" x="22"/>
        <item h="1" x="23"/>
        <item h="1" x="24"/>
        <item h="1" x="25"/>
        <item h="1" x="26"/>
        <item h="1" x="27"/>
        <item h="1" x="28"/>
        <item t="default"/>
      </items>
    </pivotField>
  </pivotFields>
  <rowFields count="2">
    <field x="15"/>
    <field x="2"/>
  </rowFields>
  <rowItems count="2">
    <i>
      <x v="21"/>
    </i>
    <i r="1">
      <x v="6"/>
    </i>
  </rowItems>
  <colItems count="1">
    <i/>
  </colItems>
  <formats count="1">
    <format dxfId="80">
      <pivotArea dataOnly="0" labelOnly="1" fieldPosition="0">
        <references count="2">
          <reference field="2" count="1">
            <x v="6"/>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5.xml><?xml version="1.0" encoding="utf-8"?>
<pivotTableDefinition xmlns="http://schemas.openxmlformats.org/spreadsheetml/2006/main" name="PivotTable13"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Y5:Y9"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h="1" x="4"/>
        <item h="1" x="5"/>
        <item h="1" x="6"/>
        <item h="1" x="7"/>
        <item h="1" x="8"/>
        <item h="1" x="9"/>
        <item h="1" x="10"/>
        <item h="1" x="11"/>
        <item h="1" x="12"/>
        <item h="1" x="13"/>
        <item h="1" x="14"/>
        <item h="1" x="15"/>
        <item h="1" x="16"/>
        <item h="1" x="17"/>
        <item h="1" x="18"/>
        <item h="1" x="19"/>
        <item h="1" x="20"/>
        <item h="1" x="21"/>
        <item h="1" x="22"/>
        <item x="23"/>
        <item h="1" x="24"/>
        <item h="1" x="25"/>
        <item h="1" x="26"/>
        <item h="1" x="27"/>
        <item h="1" x="28"/>
        <item t="default"/>
      </items>
    </pivotField>
  </pivotFields>
  <rowFields count="2">
    <field x="15"/>
    <field x="2"/>
  </rowFields>
  <rowItems count="4">
    <i>
      <x v="23"/>
    </i>
    <i r="1">
      <x/>
    </i>
    <i r="1">
      <x v="5"/>
    </i>
    <i r="1">
      <x v="6"/>
    </i>
  </rowItems>
  <colItems count="1">
    <i/>
  </colItems>
  <formats count="3">
    <format dxfId="83">
      <pivotArea type="all" dataOnly="0" outline="0" fieldPosition="0"/>
    </format>
    <format dxfId="82">
      <pivotArea dataOnly="0" labelOnly="1" fieldPosition="0">
        <references count="2">
          <reference field="2" count="3">
            <x v="0"/>
            <x v="5"/>
            <x v="6"/>
          </reference>
          <reference field="15" count="0" selected="0"/>
        </references>
      </pivotArea>
    </format>
    <format dxfId="81">
      <pivotArea dataOnly="0" labelOnly="1" fieldPosition="0">
        <references count="2">
          <reference field="2" count="1">
            <x v="6"/>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6.xml><?xml version="1.0" encoding="utf-8"?>
<pivotTableDefinition xmlns="http://schemas.openxmlformats.org/spreadsheetml/2006/main" name="PivotTable29"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P34:P41"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x="16"/>
        <item x="17"/>
        <item x="20"/>
        <item x="21"/>
        <item sd="0" x="22"/>
        <item x="24"/>
        <item x="18"/>
        <item x="26"/>
        <item sd="0" x="28"/>
        <item x="19"/>
        <item x="29"/>
        <item x="13"/>
        <item x="15"/>
        <item x="31"/>
        <item x="34"/>
        <item x="33"/>
        <item x="30"/>
        <item x="35"/>
        <item x="25"/>
        <item x="55"/>
        <item x="54"/>
        <item x="41"/>
        <item x="66"/>
        <item x="67"/>
        <item x="69"/>
        <item x="65"/>
        <item x="57"/>
        <item x="58"/>
        <item x="59"/>
        <item x="63"/>
        <item x="60"/>
        <item x="61"/>
        <item sd="0" x="36"/>
        <item x="68"/>
        <item x="62"/>
        <item sd="0" x="37"/>
        <item x="49"/>
        <item sd="0" x="38"/>
        <item x="5"/>
        <item x="32"/>
        <item x="45"/>
        <item x="50"/>
        <item x="51"/>
        <item x="46"/>
        <item x="43"/>
        <item x="48"/>
        <item x="42"/>
        <item x="44"/>
        <item x="39"/>
        <item x="40"/>
        <item x="27"/>
        <item x="64"/>
        <item x="71"/>
        <item x="56"/>
        <item x="79"/>
        <item x="75"/>
        <item x="76"/>
        <item x="80"/>
        <item x="77"/>
        <item x="73"/>
        <item x="74"/>
        <item x="78"/>
        <item x="72"/>
        <item x="83"/>
        <item x="91"/>
        <item x="81"/>
        <item x="87"/>
        <item x="88"/>
        <item x="86"/>
        <item x="89"/>
        <item x="90"/>
        <item x="84"/>
        <item x="85"/>
        <item x="82"/>
        <item x="92"/>
        <item x="93"/>
        <item x="95"/>
        <item x="96"/>
        <item x="94"/>
        <item x="70"/>
        <item sd="0" x="23"/>
        <item x="97"/>
        <item x="52"/>
        <item x="53"/>
        <item x="6"/>
        <item x="47"/>
        <item x="98"/>
        <item t="default"/>
      </items>
    </pivotField>
    <pivotField axis="axisRow" showAll="0">
      <items count="4">
        <item x="0"/>
        <item x="1"/>
        <item x="2"/>
        <item t="default"/>
      </items>
    </pivotField>
    <pivotField axis="axisRow" showAll="0">
      <items count="30">
        <item h="1" x="0"/>
        <item h="1" x="1"/>
        <item h="1" x="2"/>
        <item h="1" x="3"/>
        <item h="1" x="4"/>
        <item h="1" x="5"/>
        <item h="1" x="6"/>
        <item h="1" x="7"/>
        <item h="1" x="8"/>
        <item h="1" x="9"/>
        <item h="1" x="10"/>
        <item h="1" x="11"/>
        <item h="1" x="12"/>
        <item h="1" x="13"/>
        <item x="14"/>
        <item h="1" x="15"/>
        <item h="1" x="16"/>
        <item h="1" x="17"/>
        <item h="1" x="18"/>
        <item h="1" x="19"/>
        <item h="1" x="20"/>
        <item h="1" x="21"/>
        <item h="1" x="22"/>
        <item h="1" x="23"/>
        <item h="1" x="24"/>
        <item h="1" x="25"/>
        <item h="1" x="26"/>
        <item h="1" x="27"/>
        <item h="1" x="28"/>
        <item t="default"/>
      </items>
    </pivotField>
  </pivotFields>
  <rowFields count="4">
    <field x="15"/>
    <field x="14"/>
    <field x="13"/>
    <field x="9"/>
  </rowFields>
  <rowItems count="7">
    <i>
      <x v="14"/>
    </i>
    <i r="1">
      <x/>
    </i>
    <i r="2">
      <x v="44"/>
    </i>
    <i r="2">
      <x v="49"/>
    </i>
    <i r="1">
      <x v="1"/>
    </i>
    <i r="2">
      <x v="44"/>
    </i>
    <i r="2">
      <x v="47"/>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7.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M34:M40"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x="16"/>
        <item x="17"/>
        <item x="20"/>
        <item x="21"/>
        <item sd="0" x="22"/>
        <item x="24"/>
        <item x="18"/>
        <item x="26"/>
        <item sd="0" x="28"/>
        <item x="19"/>
        <item x="29"/>
        <item x="13"/>
        <item x="15"/>
        <item sd="0" x="31"/>
        <item x="34"/>
        <item x="33"/>
        <item x="30"/>
        <item x="35"/>
        <item x="25"/>
        <item x="55"/>
        <item x="54"/>
        <item x="41"/>
        <item x="66"/>
        <item x="67"/>
        <item x="69"/>
        <item x="65"/>
        <item x="57"/>
        <item x="58"/>
        <item x="59"/>
        <item x="63"/>
        <item x="60"/>
        <item x="61"/>
        <item x="36"/>
        <item x="68"/>
        <item x="62"/>
        <item x="37"/>
        <item x="49"/>
        <item x="38"/>
        <item x="5"/>
        <item sd="0" x="32"/>
        <item x="45"/>
        <item x="50"/>
        <item x="51"/>
        <item x="46"/>
        <item x="43"/>
        <item x="48"/>
        <item x="42"/>
        <item x="44"/>
        <item x="39"/>
        <item x="40"/>
        <item x="27"/>
        <item x="64"/>
        <item x="71"/>
        <item x="56"/>
        <item x="79"/>
        <item x="75"/>
        <item x="76"/>
        <item x="80"/>
        <item x="77"/>
        <item x="73"/>
        <item x="74"/>
        <item x="78"/>
        <item x="72"/>
        <item x="83"/>
        <item x="91"/>
        <item x="81"/>
        <item x="87"/>
        <item x="88"/>
        <item x="86"/>
        <item x="89"/>
        <item x="90"/>
        <item x="84"/>
        <item x="85"/>
        <item x="82"/>
        <item x="92"/>
        <item x="93"/>
        <item x="95"/>
        <item x="96"/>
        <item x="94"/>
        <item x="70"/>
        <item sd="0" x="23"/>
        <item x="97"/>
        <item x="52"/>
        <item x="53"/>
        <item x="6"/>
        <item x="47"/>
        <item x="98"/>
        <item t="default"/>
      </items>
    </pivotField>
    <pivotField axis="axisRow" showAll="0">
      <items count="4">
        <item x="0"/>
        <item x="1"/>
        <item x="2"/>
        <item t="default"/>
      </items>
    </pivotField>
    <pivotField axis="axisRow" showAll="0">
      <items count="30">
        <item h="1" x="0"/>
        <item h="1" x="1"/>
        <item h="1" x="2"/>
        <item h="1" x="3"/>
        <item h="1" x="4"/>
        <item h="1" x="5"/>
        <item h="1" x="6"/>
        <item h="1" x="7"/>
        <item h="1" x="8"/>
        <item h="1" x="9"/>
        <item h="1" x="10"/>
        <item x="11"/>
        <item h="1" x="12"/>
        <item h="1" x="13"/>
        <item h="1" x="14"/>
        <item h="1" x="15"/>
        <item h="1" x="16"/>
        <item h="1" x="17"/>
        <item h="1" x="18"/>
        <item h="1" x="19"/>
        <item h="1" x="20"/>
        <item h="1" x="21"/>
        <item h="1" x="22"/>
        <item h="1" x="23"/>
        <item h="1" x="24"/>
        <item h="1" x="25"/>
        <item h="1" x="26"/>
        <item h="1" x="27"/>
        <item h="1" x="28"/>
        <item t="default"/>
      </items>
    </pivotField>
  </pivotFields>
  <rowFields count="4">
    <field x="15"/>
    <field x="14"/>
    <field x="13"/>
    <field x="9"/>
  </rowFields>
  <rowItems count="6">
    <i>
      <x v="11"/>
    </i>
    <i r="1">
      <x/>
    </i>
    <i r="2">
      <x/>
    </i>
    <i r="2">
      <x v="25"/>
    </i>
    <i r="1">
      <x v="1"/>
    </i>
    <i r="2">
      <x v="51"/>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8.xml><?xml version="1.0" encoding="utf-8"?>
<pivotTableDefinition xmlns="http://schemas.openxmlformats.org/spreadsheetml/2006/main" name="PivotTable30"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Q5:Q7"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h="1" x="4"/>
        <item h="1" x="5"/>
        <item h="1" x="6"/>
        <item h="1" x="7"/>
        <item h="1" x="8"/>
        <item h="1" x="9"/>
        <item h="1" x="10"/>
        <item h="1" x="11"/>
        <item h="1" x="12"/>
        <item h="1" x="13"/>
        <item h="1" x="14"/>
        <item x="15"/>
        <item h="1" x="16"/>
        <item h="1" x="17"/>
        <item h="1" x="18"/>
        <item h="1" x="19"/>
        <item h="1" x="20"/>
        <item h="1" x="21"/>
        <item h="1" x="22"/>
        <item h="1" x="23"/>
        <item h="1" x="24"/>
        <item h="1" x="25"/>
        <item h="1" x="26"/>
        <item h="1" x="27"/>
        <item h="1" x="28"/>
        <item t="default"/>
      </items>
    </pivotField>
  </pivotFields>
  <rowFields count="2">
    <field x="15"/>
    <field x="2"/>
  </rowFields>
  <rowItems count="2">
    <i>
      <x v="15"/>
    </i>
    <i r="1">
      <x v="3"/>
    </i>
  </rowItems>
  <colItems count="1">
    <i/>
  </colItems>
  <formats count="2">
    <format dxfId="85">
      <pivotArea dataOnly="0" labelOnly="1" fieldPosition="0">
        <references count="2">
          <reference field="2" count="1">
            <x v="3"/>
          </reference>
          <reference field="15" count="0" selected="0"/>
        </references>
      </pivotArea>
    </format>
    <format dxfId="84">
      <pivotArea dataOnly="0" labelOnly="1" fieldPosition="0">
        <references count="2">
          <reference field="2" count="1">
            <x v="3"/>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9.xml><?xml version="1.0" encoding="utf-8"?>
<pivotTableDefinition xmlns="http://schemas.openxmlformats.org/spreadsheetml/2006/main" name="PivotTable48"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J34:J40"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x="16"/>
        <item x="17"/>
        <item x="20"/>
        <item x="21"/>
        <item sd="0" x="22"/>
        <item x="24"/>
        <item x="18"/>
        <item sd="0" x="26"/>
        <item x="28"/>
        <item x="19"/>
        <item x="29"/>
        <item x="13"/>
        <item x="15"/>
        <item x="31"/>
        <item x="34"/>
        <item x="33"/>
        <item x="30"/>
        <item x="35"/>
        <item sd="0" x="25"/>
        <item x="55"/>
        <item x="54"/>
        <item x="41"/>
        <item x="66"/>
        <item x="67"/>
        <item x="69"/>
        <item x="65"/>
        <item x="57"/>
        <item x="58"/>
        <item x="59"/>
        <item x="63"/>
        <item x="60"/>
        <item x="61"/>
        <item x="36"/>
        <item x="68"/>
        <item x="62"/>
        <item x="37"/>
        <item x="49"/>
        <item x="38"/>
        <item x="5"/>
        <item x="32"/>
        <item x="45"/>
        <item x="50"/>
        <item x="51"/>
        <item x="46"/>
        <item x="43"/>
        <item x="48"/>
        <item x="42"/>
        <item x="44"/>
        <item x="39"/>
        <item x="40"/>
        <item sd="0" x="27"/>
        <item x="64"/>
        <item x="71"/>
        <item x="56"/>
        <item x="79"/>
        <item x="75"/>
        <item x="76"/>
        <item x="80"/>
        <item x="77"/>
        <item x="73"/>
        <item x="74"/>
        <item x="78"/>
        <item x="72"/>
        <item x="83"/>
        <item x="91"/>
        <item x="81"/>
        <item x="87"/>
        <item x="88"/>
        <item x="86"/>
        <item x="89"/>
        <item x="90"/>
        <item x="84"/>
        <item x="85"/>
        <item x="82"/>
        <item x="92"/>
        <item x="93"/>
        <item x="95"/>
        <item x="96"/>
        <item x="94"/>
        <item x="70"/>
        <item sd="0" x="23"/>
        <item x="97"/>
        <item x="52"/>
        <item x="53"/>
        <item x="6"/>
        <item x="47"/>
        <item x="98"/>
        <item t="default"/>
      </items>
    </pivotField>
    <pivotField axis="axisRow" showAll="0">
      <items count="4">
        <item x="0"/>
        <item x="1"/>
        <item x="2"/>
        <item t="default"/>
      </items>
    </pivotField>
    <pivotField axis="axisRow" showAll="0">
      <items count="30">
        <item h="1" x="0"/>
        <item h="1" x="1"/>
        <item h="1" x="2"/>
        <item h="1" x="3"/>
        <item h="1" x="4"/>
        <item h="1" x="5"/>
        <item h="1" x="6"/>
        <item h="1" x="7"/>
        <item x="8"/>
        <item h="1" x="9"/>
        <item h="1" x="10"/>
        <item h="1" x="11"/>
        <item h="1" x="12"/>
        <item h="1" x="13"/>
        <item h="1" x="14"/>
        <item h="1" x="15"/>
        <item h="1" x="16"/>
        <item h="1" x="17"/>
        <item h="1" x="18"/>
        <item h="1" x="19"/>
        <item h="1" x="20"/>
        <item h="1" x="21"/>
        <item h="1" x="22"/>
        <item h="1" x="23"/>
        <item h="1" x="24"/>
        <item h="1" x="25"/>
        <item h="1" x="26"/>
        <item h="1" x="27"/>
        <item h="1" x="28"/>
        <item t="default"/>
      </items>
    </pivotField>
  </pivotFields>
  <rowFields count="4">
    <field x="15"/>
    <field x="14"/>
    <field x="13"/>
    <field x="9"/>
  </rowFields>
  <rowItems count="6">
    <i>
      <x v="8"/>
    </i>
    <i r="1">
      <x/>
    </i>
    <i r="2">
      <x v="19"/>
    </i>
    <i r="2">
      <x v="62"/>
    </i>
    <i r="1">
      <x v="1"/>
    </i>
    <i r="2">
      <x v="30"/>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D5:D7"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t="default"/>
      </items>
    </pivotField>
  </pivotFields>
  <rowFields count="2">
    <field x="15"/>
    <field x="2"/>
  </rowFields>
  <rowItems count="2">
    <i>
      <x v="2"/>
    </i>
    <i r="1">
      <x/>
    </i>
  </rowItems>
  <colItems count="1">
    <i/>
  </colItems>
  <formats count="3">
    <format dxfId="33">
      <pivotArea dataOnly="0" labelOnly="1" fieldPosition="0">
        <references count="2">
          <reference field="2" count="1">
            <x v="0"/>
          </reference>
          <reference field="15" count="0" selected="0"/>
        </references>
      </pivotArea>
    </format>
    <format dxfId="32">
      <pivotArea dataOnly="0" labelOnly="1" fieldPosition="0">
        <references count="2">
          <reference field="2" count="1">
            <x v="0"/>
          </reference>
          <reference field="15" count="0" selected="0"/>
        </references>
      </pivotArea>
    </format>
    <format dxfId="31">
      <pivotArea dataOnly="0" labelOnly="1" fieldPosition="0">
        <references count="2">
          <reference field="2" count="1">
            <x v="0"/>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0.xml><?xml version="1.0" encoding="utf-8"?>
<pivotTableDefinition xmlns="http://schemas.openxmlformats.org/spreadsheetml/2006/main" name="PivotTable53"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Y34:Y46"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x="16"/>
        <item x="17"/>
        <item x="20"/>
        <item x="21"/>
        <item sd="0" x="22"/>
        <item x="24"/>
        <item x="18"/>
        <item x="26"/>
        <item sd="0" x="28"/>
        <item x="19"/>
        <item x="29"/>
        <item x="13"/>
        <item x="15"/>
        <item x="31"/>
        <item x="34"/>
        <item x="33"/>
        <item x="30"/>
        <item x="35"/>
        <item x="25"/>
        <item sd="0" x="55"/>
        <item sd="0" x="54"/>
        <item x="41"/>
        <item x="66"/>
        <item x="67"/>
        <item x="69"/>
        <item x="65"/>
        <item x="57"/>
        <item x="58"/>
        <item x="59"/>
        <item x="63"/>
        <item x="60"/>
        <item x="61"/>
        <item x="36"/>
        <item x="68"/>
        <item x="62"/>
        <item x="37"/>
        <item x="49"/>
        <item x="38"/>
        <item x="5"/>
        <item x="32"/>
        <item x="45"/>
        <item x="50"/>
        <item x="51"/>
        <item x="46"/>
        <item x="43"/>
        <item x="48"/>
        <item x="42"/>
        <item x="44"/>
        <item x="39"/>
        <item x="40"/>
        <item x="27"/>
        <item x="64"/>
        <item x="71"/>
        <item sd="0" x="56"/>
        <item sd="0" x="79"/>
        <item sd="0" x="75"/>
        <item sd="0" x="76"/>
        <item sd="0" x="80"/>
        <item sd="0" x="77"/>
        <item sd="0" x="73"/>
        <item sd="0" x="74"/>
        <item sd="0" x="78"/>
        <item sd="0" x="72"/>
        <item x="83"/>
        <item x="91"/>
        <item x="81"/>
        <item x="87"/>
        <item x="88"/>
        <item x="86"/>
        <item x="89"/>
        <item x="90"/>
        <item x="84"/>
        <item x="85"/>
        <item x="82"/>
        <item x="92"/>
        <item x="93"/>
        <item x="95"/>
        <item x="96"/>
        <item x="94"/>
        <item x="70"/>
        <item sd="0" x="23"/>
        <item x="97"/>
        <item x="52"/>
        <item x="53"/>
        <item x="6"/>
        <item x="47"/>
        <item x="98"/>
        <item t="default"/>
      </items>
    </pivotField>
    <pivotField axis="axisRow" showAll="0">
      <items count="4">
        <item x="0"/>
        <item x="1"/>
        <item x="2"/>
        <item t="default"/>
      </items>
    </pivotField>
    <pivotField axis="axisRow" showAll="0">
      <items count="30">
        <item h="1" x="0"/>
        <item h="1" x="1"/>
        <item h="1" x="2"/>
        <item h="1" x="3"/>
        <item h="1" x="4"/>
        <item h="1" x="5"/>
        <item h="1" x="6"/>
        <item h="1" x="7"/>
        <item h="1" x="8"/>
        <item h="1" x="9"/>
        <item h="1" x="10"/>
        <item h="1" x="11"/>
        <item h="1" x="12"/>
        <item h="1" x="13"/>
        <item h="1" x="14"/>
        <item h="1" x="15"/>
        <item h="1" x="16"/>
        <item h="1" x="17"/>
        <item h="1" x="18"/>
        <item h="1" x="19"/>
        <item h="1" x="20"/>
        <item h="1" x="21"/>
        <item h="1" x="22"/>
        <item x="23"/>
        <item h="1" x="24"/>
        <item h="1" x="25"/>
        <item h="1" x="26"/>
        <item h="1" x="27"/>
        <item h="1" x="28"/>
        <item t="default"/>
      </items>
    </pivotField>
  </pivotFields>
  <rowFields count="4">
    <field x="15"/>
    <field x="14"/>
    <field x="13"/>
    <field x="9"/>
  </rowFields>
  <rowItems count="12">
    <i>
      <x v="23"/>
    </i>
    <i r="1">
      <x/>
    </i>
    <i r="2">
      <x v="66"/>
    </i>
    <i r="2">
      <x v="67"/>
    </i>
    <i r="2">
      <x v="68"/>
    </i>
    <i r="2">
      <x v="69"/>
    </i>
    <i r="2">
      <x v="71"/>
    </i>
    <i r="2">
      <x v="72"/>
    </i>
    <i r="2">
      <x v="73"/>
    </i>
    <i r="2">
      <x v="74"/>
    </i>
    <i r="1">
      <x v="1"/>
    </i>
    <i r="2">
      <x v="70"/>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1.xml><?xml version="1.0" encoding="utf-8"?>
<pivotTableDefinition xmlns="http://schemas.openxmlformats.org/spreadsheetml/2006/main" name="PivotTable49"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K34:K37"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x="16"/>
        <item x="17"/>
        <item x="20"/>
        <item x="21"/>
        <item sd="0" x="22"/>
        <item x="24"/>
        <item x="18"/>
        <item x="26"/>
        <item sd="0" x="28"/>
        <item x="19"/>
        <item x="29"/>
        <item x="13"/>
        <item x="15"/>
        <item x="31"/>
        <item x="34"/>
        <item x="33"/>
        <item x="30"/>
        <item x="35"/>
        <item x="25"/>
        <item x="55"/>
        <item x="54"/>
        <item x="41"/>
        <item x="66"/>
        <item x="67"/>
        <item x="69"/>
        <item x="65"/>
        <item x="57"/>
        <item x="58"/>
        <item x="59"/>
        <item x="63"/>
        <item x="60"/>
        <item x="61"/>
        <item x="36"/>
        <item x="68"/>
        <item x="62"/>
        <item x="37"/>
        <item x="49"/>
        <item x="38"/>
        <item x="5"/>
        <item x="32"/>
        <item x="45"/>
        <item x="50"/>
        <item x="51"/>
        <item x="46"/>
        <item x="43"/>
        <item x="48"/>
        <item x="42"/>
        <item x="44"/>
        <item x="39"/>
        <item x="40"/>
        <item x="27"/>
        <item x="64"/>
        <item x="71"/>
        <item x="56"/>
        <item x="79"/>
        <item x="75"/>
        <item x="76"/>
        <item x="80"/>
        <item x="77"/>
        <item x="73"/>
        <item x="74"/>
        <item x="78"/>
        <item x="72"/>
        <item x="83"/>
        <item x="91"/>
        <item x="81"/>
        <item x="87"/>
        <item x="88"/>
        <item x="86"/>
        <item x="89"/>
        <item x="90"/>
        <item x="84"/>
        <item x="85"/>
        <item x="82"/>
        <item x="92"/>
        <item x="93"/>
        <item x="95"/>
        <item x="96"/>
        <item x="94"/>
        <item x="70"/>
        <item sd="0" x="23"/>
        <item x="97"/>
        <item x="52"/>
        <item x="53"/>
        <item x="6"/>
        <item x="47"/>
        <item x="98"/>
        <item t="default"/>
      </items>
    </pivotField>
    <pivotField axis="axisRow" showAll="0">
      <items count="4">
        <item x="0"/>
        <item x="1"/>
        <item x="2"/>
        <item t="default"/>
      </items>
    </pivotField>
    <pivotField axis="axisRow" showAll="0">
      <items count="30">
        <item h="1" x="0"/>
        <item h="1" x="1"/>
        <item h="1" x="2"/>
        <item h="1" x="3"/>
        <item h="1" x="4"/>
        <item h="1" x="5"/>
        <item h="1" x="6"/>
        <item h="1" x="7"/>
        <item h="1" x="8"/>
        <item x="9"/>
        <item h="1" x="10"/>
        <item h="1" x="11"/>
        <item h="1" x="12"/>
        <item h="1" x="13"/>
        <item h="1" x="14"/>
        <item h="1" x="15"/>
        <item h="1" x="16"/>
        <item h="1" x="17"/>
        <item h="1" x="18"/>
        <item h="1" x="19"/>
        <item h="1" x="20"/>
        <item h="1" x="21"/>
        <item h="1" x="22"/>
        <item h="1" x="23"/>
        <item h="1" x="24"/>
        <item h="1" x="25"/>
        <item h="1" x="26"/>
        <item h="1" x="27"/>
        <item h="1" x="28"/>
        <item t="default"/>
      </items>
    </pivotField>
  </pivotFields>
  <rowFields count="4">
    <field x="15"/>
    <field x="14"/>
    <field x="13"/>
    <field x="9"/>
  </rowFields>
  <rowItems count="3">
    <i>
      <x v="9"/>
    </i>
    <i r="1">
      <x/>
    </i>
    <i r="2">
      <x v="20"/>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2.xml><?xml version="1.0" encoding="utf-8"?>
<pivotTableDefinition xmlns="http://schemas.openxmlformats.org/spreadsheetml/2006/main" name="PivotTable52"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X34:X37"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x="16"/>
        <item x="17"/>
        <item x="20"/>
        <item x="21"/>
        <item sd="0" x="22"/>
        <item x="24"/>
        <item x="18"/>
        <item x="26"/>
        <item sd="0" x="28"/>
        <item x="19"/>
        <item x="29"/>
        <item x="13"/>
        <item x="15"/>
        <item x="31"/>
        <item x="34"/>
        <item x="33"/>
        <item x="30"/>
        <item x="35"/>
        <item x="25"/>
        <item sd="0" x="55"/>
        <item sd="0" x="54"/>
        <item x="41"/>
        <item x="66"/>
        <item x="67"/>
        <item x="69"/>
        <item x="65"/>
        <item x="57"/>
        <item x="58"/>
        <item x="59"/>
        <item x="63"/>
        <item x="60"/>
        <item x="61"/>
        <item x="36"/>
        <item x="68"/>
        <item x="62"/>
        <item x="37"/>
        <item x="49"/>
        <item x="38"/>
        <item x="5"/>
        <item x="32"/>
        <item x="45"/>
        <item x="50"/>
        <item x="51"/>
        <item x="46"/>
        <item x="43"/>
        <item x="48"/>
        <item x="42"/>
        <item x="44"/>
        <item x="39"/>
        <item x="40"/>
        <item x="27"/>
        <item x="64"/>
        <item sd="0" x="71"/>
        <item sd="0" x="56"/>
        <item x="79"/>
        <item x="75"/>
        <item x="76"/>
        <item x="80"/>
        <item x="77"/>
        <item x="73"/>
        <item x="74"/>
        <item x="78"/>
        <item x="72"/>
        <item x="83"/>
        <item x="91"/>
        <item x="81"/>
        <item x="87"/>
        <item x="88"/>
        <item x="86"/>
        <item x="89"/>
        <item x="90"/>
        <item x="84"/>
        <item x="85"/>
        <item x="82"/>
        <item x="92"/>
        <item x="93"/>
        <item x="95"/>
        <item x="96"/>
        <item x="94"/>
        <item x="70"/>
        <item sd="0" x="23"/>
        <item x="97"/>
        <item x="52"/>
        <item x="53"/>
        <item x="6"/>
        <item x="47"/>
        <item x="98"/>
        <item t="default"/>
      </items>
    </pivotField>
    <pivotField axis="axisRow" showAll="0">
      <items count="4">
        <item x="0"/>
        <item x="1"/>
        <item x="2"/>
        <item t="default"/>
      </items>
    </pivotField>
    <pivotField axis="axisRow" showAll="0">
      <items count="30">
        <item h="1" x="0"/>
        <item h="1" x="1"/>
        <item h="1" x="2"/>
        <item h="1" x="3"/>
        <item h="1" x="4"/>
        <item h="1" x="5"/>
        <item h="1" x="6"/>
        <item h="1" x="7"/>
        <item h="1" x="8"/>
        <item h="1" x="9"/>
        <item h="1" x="10"/>
        <item h="1" x="11"/>
        <item h="1" x="12"/>
        <item h="1" x="13"/>
        <item h="1" x="14"/>
        <item h="1" x="15"/>
        <item h="1" x="16"/>
        <item h="1" x="17"/>
        <item h="1" x="18"/>
        <item h="1" x="19"/>
        <item h="1" x="20"/>
        <item h="1" x="21"/>
        <item x="22"/>
        <item h="1" x="23"/>
        <item h="1" x="24"/>
        <item h="1" x="25"/>
        <item h="1" x="26"/>
        <item h="1" x="27"/>
        <item h="1" x="28"/>
        <item t="default"/>
      </items>
    </pivotField>
  </pivotFields>
  <rowFields count="4">
    <field x="15"/>
    <field x="14"/>
    <field x="13"/>
    <field x="9"/>
  </rowFields>
  <rowItems count="3">
    <i>
      <x v="22"/>
    </i>
    <i r="1">
      <x/>
    </i>
    <i r="2">
      <x v="64"/>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3.xml><?xml version="1.0" encoding="utf-8"?>
<pivotTableDefinition xmlns="http://schemas.openxmlformats.org/spreadsheetml/2006/main" name="PivotTable32"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R34:R38"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x="16"/>
        <item x="17"/>
        <item x="20"/>
        <item x="21"/>
        <item sd="0" x="22"/>
        <item x="24"/>
        <item x="18"/>
        <item x="26"/>
        <item sd="0" x="28"/>
        <item x="19"/>
        <item x="29"/>
        <item x="13"/>
        <item x="15"/>
        <item x="31"/>
        <item x="34"/>
        <item x="33"/>
        <item x="30"/>
        <item x="35"/>
        <item x="25"/>
        <item x="55"/>
        <item x="54"/>
        <item x="41"/>
        <item x="66"/>
        <item x="67"/>
        <item x="69"/>
        <item x="65"/>
        <item x="57"/>
        <item x="58"/>
        <item x="59"/>
        <item x="63"/>
        <item x="60"/>
        <item x="61"/>
        <item x="36"/>
        <item x="68"/>
        <item x="62"/>
        <item x="37"/>
        <item x="49"/>
        <item x="38"/>
        <item x="5"/>
        <item x="32"/>
        <item x="45"/>
        <item x="50"/>
        <item x="51"/>
        <item x="46"/>
        <item x="43"/>
        <item sd="0" x="48"/>
        <item x="42"/>
        <item x="44"/>
        <item x="39"/>
        <item x="40"/>
        <item x="27"/>
        <item x="64"/>
        <item x="71"/>
        <item x="56"/>
        <item x="79"/>
        <item x="75"/>
        <item x="76"/>
        <item x="80"/>
        <item x="77"/>
        <item x="73"/>
        <item x="74"/>
        <item x="78"/>
        <item x="72"/>
        <item x="83"/>
        <item x="91"/>
        <item x="81"/>
        <item x="87"/>
        <item x="88"/>
        <item x="86"/>
        <item x="89"/>
        <item x="90"/>
        <item x="84"/>
        <item x="85"/>
        <item x="82"/>
        <item x="92"/>
        <item x="93"/>
        <item x="95"/>
        <item x="96"/>
        <item x="94"/>
        <item x="70"/>
        <item sd="0" x="23"/>
        <item x="97"/>
        <item x="52"/>
        <item x="53"/>
        <item x="6"/>
        <item sd="0" x="47"/>
        <item x="98"/>
        <item t="default"/>
      </items>
    </pivotField>
    <pivotField axis="axisRow" showAll="0">
      <items count="4">
        <item x="0"/>
        <item x="1"/>
        <item x="2"/>
        <item t="default"/>
      </items>
    </pivotField>
    <pivotField axis="axisRow" showAll="0">
      <items count="30">
        <item h="1" x="0"/>
        <item h="1" x="1"/>
        <item h="1" x="2"/>
        <item h="1" x="3"/>
        <item h="1" x="4"/>
        <item h="1" x="5"/>
        <item h="1" x="6"/>
        <item h="1" x="7"/>
        <item h="1" x="8"/>
        <item h="1" x="9"/>
        <item h="1" x="10"/>
        <item h="1" x="11"/>
        <item h="1" x="12"/>
        <item h="1" x="13"/>
        <item h="1" x="14"/>
        <item h="1" x="15"/>
        <item x="16"/>
        <item h="1" x="17"/>
        <item h="1" x="18"/>
        <item h="1" x="19"/>
        <item h="1" x="20"/>
        <item h="1" x="21"/>
        <item h="1" x="22"/>
        <item h="1" x="23"/>
        <item h="1" x="24"/>
        <item h="1" x="25"/>
        <item h="1" x="26"/>
        <item h="1" x="27"/>
        <item h="1" x="28"/>
        <item t="default"/>
      </items>
    </pivotField>
  </pivotFields>
  <rowFields count="4">
    <field x="15"/>
    <field x="14"/>
    <field x="13"/>
    <field x="9"/>
  </rowFields>
  <rowItems count="4">
    <i>
      <x v="16"/>
    </i>
    <i r="1">
      <x v="1"/>
    </i>
    <i r="2">
      <x v="57"/>
    </i>
    <i r="2">
      <x v="97"/>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4.xml><?xml version="1.0" encoding="utf-8"?>
<pivotTableDefinition xmlns="http://schemas.openxmlformats.org/spreadsheetml/2006/main" name="PivotTable5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W34:W45"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x="16"/>
        <item x="17"/>
        <item x="20"/>
        <item x="21"/>
        <item sd="0" x="22"/>
        <item x="24"/>
        <item x="18"/>
        <item x="26"/>
        <item sd="0" x="28"/>
        <item x="19"/>
        <item x="29"/>
        <item x="13"/>
        <item x="15"/>
        <item x="31"/>
        <item x="34"/>
        <item x="33"/>
        <item x="30"/>
        <item x="35"/>
        <item x="25"/>
        <item sd="0" x="55"/>
        <item sd="0" x="54"/>
        <item x="41"/>
        <item sd="0" x="66"/>
        <item sd="0" x="67"/>
        <item sd="0" x="69"/>
        <item sd="0" x="65"/>
        <item x="57"/>
        <item x="58"/>
        <item x="59"/>
        <item x="63"/>
        <item x="60"/>
        <item x="61"/>
        <item sd="0" x="36"/>
        <item sd="0" x="68"/>
        <item x="62"/>
        <item x="37"/>
        <item x="49"/>
        <item x="38"/>
        <item x="5"/>
        <item x="32"/>
        <item x="45"/>
        <item x="50"/>
        <item x="51"/>
        <item x="46"/>
        <item x="43"/>
        <item x="48"/>
        <item x="42"/>
        <item x="44"/>
        <item x="39"/>
        <item x="40"/>
        <item x="27"/>
        <item x="64"/>
        <item x="71"/>
        <item sd="0" x="56"/>
        <item x="79"/>
        <item x="75"/>
        <item x="76"/>
        <item x="80"/>
        <item x="77"/>
        <item x="73"/>
        <item x="74"/>
        <item x="78"/>
        <item x="72"/>
        <item x="83"/>
        <item x="91"/>
        <item x="81"/>
        <item x="87"/>
        <item x="88"/>
        <item x="86"/>
        <item x="89"/>
        <item x="90"/>
        <item x="84"/>
        <item x="85"/>
        <item x="82"/>
        <item x="92"/>
        <item x="93"/>
        <item x="95"/>
        <item x="96"/>
        <item x="94"/>
        <item sd="0" x="70"/>
        <item sd="0" x="23"/>
        <item x="97"/>
        <item x="52"/>
        <item x="53"/>
        <item x="6"/>
        <item x="47"/>
        <item x="98"/>
        <item t="default"/>
      </items>
    </pivotField>
    <pivotField axis="axisRow" showAll="0">
      <items count="4">
        <item x="0"/>
        <item x="1"/>
        <item x="2"/>
        <item t="default"/>
      </items>
    </pivotField>
    <pivotField axis="axisRow" showAll="0">
      <items count="30">
        <item h="1" x="0"/>
        <item h="1" x="1"/>
        <item h="1" x="2"/>
        <item h="1" x="3"/>
        <item h="1" x="4"/>
        <item h="1" x="5"/>
        <item h="1" x="6"/>
        <item h="1" x="7"/>
        <item h="1" x="8"/>
        <item h="1" x="9"/>
        <item h="1" x="10"/>
        <item h="1" x="11"/>
        <item h="1" x="12"/>
        <item h="1" x="13"/>
        <item h="1" x="14"/>
        <item h="1" x="15"/>
        <item h="1" x="16"/>
        <item h="1" x="17"/>
        <item h="1" x="18"/>
        <item h="1" x="19"/>
        <item h="1" x="20"/>
        <item x="21"/>
        <item h="1" x="22"/>
        <item h="1" x="23"/>
        <item h="1" x="24"/>
        <item h="1" x="25"/>
        <item h="1" x="26"/>
        <item h="1" x="27"/>
        <item h="1" x="28"/>
        <item t="default"/>
      </items>
    </pivotField>
  </pivotFields>
  <rowFields count="4">
    <field x="15"/>
    <field x="14"/>
    <field x="13"/>
    <field x="9"/>
  </rowFields>
  <rowItems count="11">
    <i>
      <x v="21"/>
    </i>
    <i r="1">
      <x/>
    </i>
    <i r="2">
      <x v="44"/>
    </i>
    <i r="2">
      <x v="91"/>
    </i>
    <i r="1">
      <x v="1"/>
    </i>
    <i r="2">
      <x v="34"/>
    </i>
    <i r="2">
      <x v="35"/>
    </i>
    <i r="2">
      <x v="36"/>
    </i>
    <i r="2">
      <x v="37"/>
    </i>
    <i r="2">
      <x v="44"/>
    </i>
    <i r="2">
      <x v="45"/>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5.xml><?xml version="1.0" encoding="utf-8"?>
<pivotTableDefinition xmlns="http://schemas.openxmlformats.org/spreadsheetml/2006/main" name="PivotTable42"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D34:D42"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sd="0" x="4"/>
        <item sd="0" x="7"/>
        <item sd="0" x="2"/>
        <item x="10"/>
        <item x="8"/>
        <item x="11"/>
        <item x="9"/>
        <item x="14"/>
        <item x="16"/>
        <item x="17"/>
        <item x="20"/>
        <item x="21"/>
        <item x="22"/>
        <item x="24"/>
        <item x="18"/>
        <item x="26"/>
        <item x="28"/>
        <item x="19"/>
        <item x="29"/>
        <item x="13"/>
        <item x="15"/>
        <item x="31"/>
        <item x="34"/>
        <item x="33"/>
        <item x="30"/>
        <item x="35"/>
        <item x="25"/>
        <item x="55"/>
        <item x="54"/>
        <item x="41"/>
        <item x="66"/>
        <item x="67"/>
        <item x="69"/>
        <item x="65"/>
        <item x="57"/>
        <item x="58"/>
        <item x="59"/>
        <item x="63"/>
        <item x="60"/>
        <item x="61"/>
        <item x="36"/>
        <item x="68"/>
        <item x="62"/>
        <item x="37"/>
        <item x="49"/>
        <item x="38"/>
        <item sd="0" x="5"/>
        <item x="32"/>
        <item x="45"/>
        <item x="50"/>
        <item x="51"/>
        <item x="46"/>
        <item x="43"/>
        <item x="48"/>
        <item x="42"/>
        <item x="44"/>
        <item x="39"/>
        <item x="40"/>
        <item x="27"/>
        <item x="64"/>
        <item x="71"/>
        <item x="56"/>
        <item x="79"/>
        <item x="75"/>
        <item x="76"/>
        <item x="80"/>
        <item x="77"/>
        <item x="73"/>
        <item x="74"/>
        <item x="78"/>
        <item x="72"/>
        <item x="83"/>
        <item x="91"/>
        <item x="81"/>
        <item x="87"/>
        <item x="88"/>
        <item x="86"/>
        <item x="89"/>
        <item x="90"/>
        <item x="84"/>
        <item x="85"/>
        <item x="82"/>
        <item x="92"/>
        <item x="93"/>
        <item x="95"/>
        <item x="96"/>
        <item x="94"/>
        <item x="70"/>
        <item x="23"/>
        <item x="97"/>
        <item x="52"/>
        <item x="53"/>
        <item sd="0" x="6"/>
        <item x="47"/>
        <item x="98"/>
        <item t="default"/>
      </items>
    </pivotField>
    <pivotField axis="axisRow" showAll="0">
      <items count="4">
        <item x="0"/>
        <item x="1"/>
        <item x="2"/>
        <item t="default"/>
      </items>
    </pivotField>
    <pivotField axis="axisRow" showAll="0">
      <items count="30">
        <item h="1" x="0"/>
        <item h="1" x="1"/>
        <item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t="default"/>
      </items>
    </pivotField>
  </pivotFields>
  <rowFields count="4">
    <field x="15"/>
    <field x="14"/>
    <field x="13"/>
    <field x="9"/>
  </rowFields>
  <rowItems count="8">
    <i>
      <x v="2"/>
    </i>
    <i r="1">
      <x/>
    </i>
    <i r="2">
      <x v="4"/>
    </i>
    <i r="2">
      <x v="5"/>
    </i>
    <i r="2">
      <x v="50"/>
    </i>
    <i r="2">
      <x v="96"/>
    </i>
    <i r="1">
      <x v="1"/>
    </i>
    <i r="2">
      <x v="4"/>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6.xml><?xml version="1.0" encoding="utf-8"?>
<pivotTableDefinition xmlns="http://schemas.openxmlformats.org/spreadsheetml/2006/main" name="PivotTable54"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Z34:Z48"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x="16"/>
        <item x="17"/>
        <item x="20"/>
        <item x="21"/>
        <item sd="0" x="22"/>
        <item x="24"/>
        <item x="18"/>
        <item x="26"/>
        <item sd="0" x="28"/>
        <item x="19"/>
        <item x="29"/>
        <item x="13"/>
        <item x="15"/>
        <item x="31"/>
        <item x="34"/>
        <item x="33"/>
        <item x="30"/>
        <item x="35"/>
        <item x="25"/>
        <item sd="0" x="55"/>
        <item sd="0" x="54"/>
        <item x="41"/>
        <item x="66"/>
        <item x="67"/>
        <item x="69"/>
        <item x="65"/>
        <item x="57"/>
        <item x="58"/>
        <item x="59"/>
        <item x="63"/>
        <item x="60"/>
        <item x="61"/>
        <item x="36"/>
        <item x="68"/>
        <item x="62"/>
        <item x="37"/>
        <item x="49"/>
        <item x="38"/>
        <item x="5"/>
        <item x="32"/>
        <item x="45"/>
        <item x="50"/>
        <item x="51"/>
        <item x="46"/>
        <item x="43"/>
        <item x="48"/>
        <item x="42"/>
        <item x="44"/>
        <item x="39"/>
        <item x="40"/>
        <item x="27"/>
        <item x="64"/>
        <item x="71"/>
        <item sd="0" x="56"/>
        <item x="79"/>
        <item x="75"/>
        <item x="76"/>
        <item x="80"/>
        <item x="77"/>
        <item x="73"/>
        <item x="74"/>
        <item x="78"/>
        <item x="72"/>
        <item sd="0" x="83"/>
        <item sd="0" x="91"/>
        <item sd="0" x="81"/>
        <item sd="0" x="87"/>
        <item sd="0" x="88"/>
        <item sd="0" x="86"/>
        <item sd="0" x="89"/>
        <item sd="0" x="90"/>
        <item sd="0" x="84"/>
        <item sd="0" x="85"/>
        <item sd="0" x="82"/>
        <item x="92"/>
        <item x="93"/>
        <item x="95"/>
        <item x="96"/>
        <item x="94"/>
        <item x="70"/>
        <item sd="0" x="23"/>
        <item x="97"/>
        <item x="52"/>
        <item x="53"/>
        <item x="6"/>
        <item x="47"/>
        <item x="98"/>
        <item t="default"/>
      </items>
    </pivotField>
    <pivotField axis="axisRow" showAll="0">
      <items count="4">
        <item x="0"/>
        <item x="1"/>
        <item x="2"/>
        <item t="default"/>
      </items>
    </pivotField>
    <pivotField axis="axisRow" showAll="0">
      <items count="3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x="24"/>
        <item h="1" x="25"/>
        <item h="1" x="26"/>
        <item h="1" x="27"/>
        <item h="1" x="28"/>
        <item t="default"/>
      </items>
    </pivotField>
  </pivotFields>
  <rowFields count="4">
    <field x="15"/>
    <field x="14"/>
    <field x="13"/>
    <field x="9"/>
  </rowFields>
  <rowItems count="14">
    <i>
      <x v="24"/>
    </i>
    <i r="1">
      <x/>
    </i>
    <i r="2">
      <x v="77"/>
    </i>
    <i r="2">
      <x v="78"/>
    </i>
    <i r="2">
      <x v="80"/>
    </i>
    <i r="2">
      <x v="83"/>
    </i>
    <i r="2">
      <x v="85"/>
    </i>
    <i r="1">
      <x v="1"/>
    </i>
    <i r="2">
      <x v="75"/>
    </i>
    <i r="2">
      <x v="76"/>
    </i>
    <i r="2">
      <x v="79"/>
    </i>
    <i r="2">
      <x v="81"/>
    </i>
    <i r="2">
      <x v="82"/>
    </i>
    <i r="2">
      <x v="84"/>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7.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rowHeaderCaption="Hazard Groups">
  <location ref="B3:B130" firstHeaderRow="1" firstDataRow="1" firstDataCol="1" rowPageCount="1" colPageCount="1"/>
  <pivotFields count="14">
    <pivotField name="Incident Type" axis="axisPage" showAll="0">
      <items count="12">
        <item x="0"/>
        <item x="1"/>
        <item x="2"/>
        <item x="5"/>
        <item m="1" x="10"/>
        <item x="4"/>
        <item x="3"/>
        <item x="8"/>
        <item x="6"/>
        <item x="9"/>
        <item x="7"/>
        <item t="default"/>
      </items>
    </pivotField>
    <pivotField showAll="0"/>
    <pivotField axis="axisRow" showAll="0">
      <items count="31">
        <item x="0"/>
        <item x="1"/>
        <item x="2"/>
        <item x="3"/>
        <item x="4"/>
        <item x="5"/>
        <item x="6"/>
        <item x="7"/>
        <item x="8"/>
        <item x="9"/>
        <item x="10"/>
        <item x="11"/>
        <item x="12"/>
        <item x="13"/>
        <item x="14"/>
        <item x="15"/>
        <item m="1" x="29"/>
        <item x="17"/>
        <item x="18"/>
        <item x="19"/>
        <item x="20"/>
        <item x="21"/>
        <item x="22"/>
        <item x="23"/>
        <item x="24"/>
        <item x="25"/>
        <item x="26"/>
        <item x="27"/>
        <item h="1" x="28"/>
        <item h="1" x="16"/>
        <item t="default"/>
      </items>
    </pivotField>
    <pivotField showAll="0"/>
    <pivotField showAll="0"/>
    <pivotField showAll="0"/>
    <pivotField showAll="0"/>
    <pivotField showAll="0"/>
    <pivotField showAll="0"/>
    <pivotField showAll="0"/>
    <pivotField showAll="0"/>
    <pivotField axis="axisRow" showAll="0">
      <items count="109">
        <item x="0"/>
        <item x="1"/>
        <item x="3"/>
        <item x="12"/>
        <item x="2"/>
        <item x="10"/>
        <item x="8"/>
        <item x="11"/>
        <item x="9"/>
        <item x="14"/>
        <item x="16"/>
        <item x="17"/>
        <item x="20"/>
        <item x="21"/>
        <item x="22"/>
        <item x="24"/>
        <item x="18"/>
        <item x="26"/>
        <item x="28"/>
        <item x="19"/>
        <item x="29"/>
        <item x="13"/>
        <item x="15"/>
        <item x="31"/>
        <item x="34"/>
        <item x="33"/>
        <item x="30"/>
        <item x="35"/>
        <item x="25"/>
        <item x="55"/>
        <item x="54"/>
        <item x="41"/>
        <item x="66"/>
        <item x="67"/>
        <item x="69"/>
        <item x="65"/>
        <item x="57"/>
        <item x="58"/>
        <item x="59"/>
        <item x="63"/>
        <item x="60"/>
        <item x="61"/>
        <item x="36"/>
        <item x="68"/>
        <item x="62"/>
        <item x="37"/>
        <item x="49"/>
        <item x="38"/>
        <item x="32"/>
        <item x="45"/>
        <item x="50"/>
        <item x="51"/>
        <item x="46"/>
        <item x="43"/>
        <item x="48"/>
        <item x="42"/>
        <item x="44"/>
        <item x="39"/>
        <item x="40"/>
        <item x="27"/>
        <item x="64"/>
        <item x="71"/>
        <item x="56"/>
        <item m="1" x="99"/>
        <item m="1" x="100"/>
        <item m="1" x="101"/>
        <item m="1" x="105"/>
        <item m="1" x="104"/>
        <item m="1" x="106"/>
        <item m="1" x="107"/>
        <item m="1" x="102"/>
        <item m="1" x="103"/>
        <item x="83"/>
        <item x="91"/>
        <item x="81"/>
        <item x="87"/>
        <item x="88"/>
        <item x="86"/>
        <item x="89"/>
        <item x="90"/>
        <item x="84"/>
        <item x="85"/>
        <item x="82"/>
        <item x="92"/>
        <item x="93"/>
        <item x="95"/>
        <item x="96"/>
        <item x="94"/>
        <item x="70"/>
        <item x="23"/>
        <item x="97"/>
        <item x="52"/>
        <item x="53"/>
        <item x="98"/>
        <item x="4"/>
        <item x="7"/>
        <item x="5"/>
        <item x="6"/>
        <item x="47"/>
        <item x="72"/>
        <item x="73"/>
        <item x="74"/>
        <item x="75"/>
        <item x="76"/>
        <item x="77"/>
        <item x="78"/>
        <item x="79"/>
        <item x="80"/>
        <item t="default"/>
      </items>
    </pivotField>
    <pivotField showAll="0"/>
    <pivotField showAll="0"/>
  </pivotFields>
  <rowFields count="2">
    <field x="2"/>
    <field x="11"/>
  </rowFields>
  <rowItems count="127">
    <i>
      <x/>
    </i>
    <i r="1">
      <x/>
    </i>
    <i r="1">
      <x v="1"/>
    </i>
    <i r="1">
      <x v="4"/>
    </i>
    <i>
      <x v="1"/>
    </i>
    <i r="1">
      <x v="2"/>
    </i>
    <i>
      <x v="2"/>
    </i>
    <i r="1">
      <x v="94"/>
    </i>
    <i r="1">
      <x v="95"/>
    </i>
    <i r="1">
      <x v="96"/>
    </i>
    <i r="1">
      <x v="97"/>
    </i>
    <i>
      <x v="3"/>
    </i>
    <i r="1">
      <x v="5"/>
    </i>
    <i r="1">
      <x v="6"/>
    </i>
    <i r="1">
      <x v="7"/>
    </i>
    <i r="1">
      <x v="8"/>
    </i>
    <i>
      <x v="4"/>
    </i>
    <i r="1">
      <x v="3"/>
    </i>
    <i r="1">
      <x v="9"/>
    </i>
    <i r="1">
      <x v="21"/>
    </i>
    <i>
      <x v="5"/>
    </i>
    <i r="1">
      <x v="10"/>
    </i>
    <i r="1">
      <x v="11"/>
    </i>
    <i r="1">
      <x v="12"/>
    </i>
    <i r="1">
      <x v="13"/>
    </i>
    <i r="1">
      <x v="16"/>
    </i>
    <i r="1">
      <x v="19"/>
    </i>
    <i r="1">
      <x v="22"/>
    </i>
    <i>
      <x v="6"/>
    </i>
    <i r="1">
      <x v="14"/>
    </i>
    <i r="1">
      <x v="89"/>
    </i>
    <i>
      <x v="7"/>
    </i>
    <i r="1">
      <x v="15"/>
    </i>
    <i>
      <x v="8"/>
    </i>
    <i r="1">
      <x v="17"/>
    </i>
    <i r="1">
      <x v="28"/>
    </i>
    <i r="1">
      <x v="59"/>
    </i>
    <i>
      <x v="9"/>
    </i>
    <i r="1">
      <x v="18"/>
    </i>
    <i>
      <x v="10"/>
    </i>
    <i r="1">
      <x v="20"/>
    </i>
    <i r="1">
      <x v="26"/>
    </i>
    <i>
      <x v="11"/>
    </i>
    <i r="1">
      <x/>
    </i>
    <i r="1">
      <x v="23"/>
    </i>
    <i r="1">
      <x v="48"/>
    </i>
    <i>
      <x v="12"/>
    </i>
    <i r="1">
      <x v="24"/>
    </i>
    <i r="1">
      <x v="25"/>
    </i>
    <i>
      <x v="13"/>
    </i>
    <i r="1">
      <x v="27"/>
    </i>
    <i>
      <x v="14"/>
    </i>
    <i r="1">
      <x v="42"/>
    </i>
    <i r="1">
      <x v="45"/>
    </i>
    <i r="1">
      <x v="47"/>
    </i>
    <i>
      <x v="15"/>
    </i>
    <i r="1">
      <x v="31"/>
    </i>
    <i r="1">
      <x v="49"/>
    </i>
    <i r="1">
      <x v="52"/>
    </i>
    <i r="1">
      <x v="53"/>
    </i>
    <i r="1">
      <x v="55"/>
    </i>
    <i r="1">
      <x v="56"/>
    </i>
    <i r="1">
      <x v="57"/>
    </i>
    <i r="1">
      <x v="58"/>
    </i>
    <i>
      <x v="17"/>
    </i>
    <i r="1">
      <x v="46"/>
    </i>
    <i r="1">
      <x v="50"/>
    </i>
    <i r="1">
      <x v="51"/>
    </i>
    <i r="1">
      <x v="91"/>
    </i>
    <i r="1">
      <x v="92"/>
    </i>
    <i>
      <x v="18"/>
    </i>
    <i r="1">
      <x v="29"/>
    </i>
    <i r="1">
      <x v="30"/>
    </i>
    <i r="1">
      <x v="62"/>
    </i>
    <i>
      <x v="19"/>
    </i>
    <i r="1">
      <x v="1"/>
    </i>
    <i>
      <x v="20"/>
    </i>
    <i r="1">
      <x v="35"/>
    </i>
    <i r="1">
      <x v="36"/>
    </i>
    <i r="1">
      <x v="37"/>
    </i>
    <i r="1">
      <x v="38"/>
    </i>
    <i r="1">
      <x v="39"/>
    </i>
    <i r="1">
      <x v="40"/>
    </i>
    <i r="1">
      <x v="41"/>
    </i>
    <i r="1">
      <x v="44"/>
    </i>
    <i r="1">
      <x v="60"/>
    </i>
    <i>
      <x v="21"/>
    </i>
    <i r="1">
      <x v="32"/>
    </i>
    <i r="1">
      <x v="33"/>
    </i>
    <i r="1">
      <x v="34"/>
    </i>
    <i r="1">
      <x v="35"/>
    </i>
    <i r="1">
      <x v="42"/>
    </i>
    <i r="1">
      <x v="43"/>
    </i>
    <i r="1">
      <x v="88"/>
    </i>
    <i>
      <x v="22"/>
    </i>
    <i r="1">
      <x v="61"/>
    </i>
    <i>
      <x v="23"/>
    </i>
    <i r="1">
      <x v="99"/>
    </i>
    <i r="1">
      <x v="100"/>
    </i>
    <i r="1">
      <x v="101"/>
    </i>
    <i r="1">
      <x v="102"/>
    </i>
    <i r="1">
      <x v="103"/>
    </i>
    <i r="1">
      <x v="104"/>
    </i>
    <i r="1">
      <x v="105"/>
    </i>
    <i r="1">
      <x v="106"/>
    </i>
    <i r="1">
      <x v="107"/>
    </i>
    <i>
      <x v="24"/>
    </i>
    <i r="1">
      <x v="72"/>
    </i>
    <i r="1">
      <x v="73"/>
    </i>
    <i r="1">
      <x v="74"/>
    </i>
    <i r="1">
      <x v="75"/>
    </i>
    <i r="1">
      <x v="76"/>
    </i>
    <i r="1">
      <x v="77"/>
    </i>
    <i r="1">
      <x v="78"/>
    </i>
    <i r="1">
      <x v="79"/>
    </i>
    <i r="1">
      <x v="80"/>
    </i>
    <i r="1">
      <x v="81"/>
    </i>
    <i r="1">
      <x v="82"/>
    </i>
    <i>
      <x v="25"/>
    </i>
    <i r="1">
      <x v="83"/>
    </i>
    <i r="1">
      <x v="84"/>
    </i>
    <i>
      <x v="26"/>
    </i>
    <i r="1">
      <x v="85"/>
    </i>
    <i r="1">
      <x v="86"/>
    </i>
    <i r="1">
      <x v="87"/>
    </i>
    <i>
      <x v="27"/>
    </i>
    <i r="1">
      <x v="90"/>
    </i>
  </rowItems>
  <colItems count="1">
    <i/>
  </colItems>
  <pageFields count="1">
    <pageField fld="0" hier="-1"/>
  </pageFields>
  <formats count="1">
    <format dxfId="0">
      <pivotArea field="0" type="button" dataOnly="0" labelOnly="1" outline="0" axis="axisPage"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6"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V5:V7"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h="1" x="4"/>
        <item h="1" x="5"/>
        <item h="1" x="6"/>
        <item h="1" x="7"/>
        <item h="1" x="8"/>
        <item h="1" x="9"/>
        <item h="1" x="10"/>
        <item h="1" x="11"/>
        <item h="1" x="12"/>
        <item h="1" x="13"/>
        <item h="1" x="14"/>
        <item h="1" x="15"/>
        <item h="1" x="16"/>
        <item h="1" x="17"/>
        <item h="1" x="18"/>
        <item h="1" x="19"/>
        <item x="20"/>
        <item h="1" x="21"/>
        <item h="1" x="22"/>
        <item h="1" x="23"/>
        <item h="1" x="24"/>
        <item h="1" x="25"/>
        <item h="1" x="26"/>
        <item h="1" x="27"/>
        <item h="1" x="28"/>
        <item t="default"/>
      </items>
    </pivotField>
  </pivotFields>
  <rowFields count="2">
    <field x="15"/>
    <field x="2"/>
  </rowFields>
  <rowItems count="2">
    <i>
      <x v="20"/>
    </i>
    <i r="1">
      <x v="6"/>
    </i>
  </rowItems>
  <colItems count="1">
    <i/>
  </colItems>
  <formats count="1">
    <format dxfId="34">
      <pivotArea dataOnly="0" labelOnly="1" fieldPosition="0">
        <references count="2">
          <reference field="2" count="1">
            <x v="6"/>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2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H5:H8" firstHeaderRow="1" firstDataRow="1" firstDataCol="1"/>
  <pivotFields count="16">
    <pivotField showAll="0"/>
    <pivotField showAll="0"/>
    <pivotField axis="axisRow" showAll="0">
      <items count="11">
        <item x="0"/>
        <item x="1"/>
        <item x="2"/>
        <item x="5"/>
        <item x="7"/>
        <item x="4"/>
        <item x="3"/>
        <item x="8"/>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0">
        <item h="1" x="0"/>
        <item h="1" x="1"/>
        <item h="1" x="2"/>
        <item h="1" x="3"/>
        <item h="1" x="4"/>
        <item h="1" x="5"/>
        <item x="6"/>
        <item h="1" x="7"/>
        <item h="1" x="8"/>
        <item h="1" x="9"/>
        <item h="1" x="10"/>
        <item h="1" x="11"/>
        <item h="1" x="12"/>
        <item h="1" x="13"/>
        <item h="1" x="14"/>
        <item h="1" x="15"/>
        <item h="1" x="16"/>
        <item h="1" x="17"/>
        <item h="1" x="18"/>
        <item h="1" x="19"/>
        <item h="1" x="20"/>
        <item h="1" x="21"/>
        <item h="1" x="22"/>
        <item h="1" x="23"/>
        <item h="1" x="24"/>
        <item h="1" x="25"/>
        <item h="1" x="26"/>
        <item h="1" x="27"/>
        <item h="1" x="28"/>
        <item t="default"/>
      </items>
    </pivotField>
  </pivotFields>
  <rowFields count="2">
    <field x="15"/>
    <field x="2"/>
  </rowFields>
  <rowItems count="3">
    <i>
      <x v="6"/>
    </i>
    <i r="1">
      <x/>
    </i>
    <i r="1">
      <x v="1"/>
    </i>
  </rowItems>
  <colItems count="1">
    <i/>
  </colItems>
  <formats count="1">
    <format dxfId="35">
      <pivotArea dataOnly="0" labelOnly="1" fieldPosition="0">
        <references count="2">
          <reference field="2" count="2">
            <x v="0"/>
            <x v="1"/>
          </reference>
          <reference field="15" count="0" selected="0"/>
        </references>
      </pivotArea>
    </format>
  </format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57"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AC34:AC37"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x="16"/>
        <item x="17"/>
        <item x="20"/>
        <item x="21"/>
        <item sd="0" x="22"/>
        <item x="24"/>
        <item x="18"/>
        <item x="26"/>
        <item sd="0" x="28"/>
        <item x="19"/>
        <item x="29"/>
        <item x="13"/>
        <item x="15"/>
        <item x="31"/>
        <item x="34"/>
        <item x="33"/>
        <item x="30"/>
        <item x="35"/>
        <item x="25"/>
        <item sd="0" x="55"/>
        <item sd="0" x="54"/>
        <item x="41"/>
        <item x="66"/>
        <item x="67"/>
        <item x="69"/>
        <item x="65"/>
        <item x="57"/>
        <item x="58"/>
        <item x="59"/>
        <item x="63"/>
        <item x="60"/>
        <item x="61"/>
        <item x="36"/>
        <item x="68"/>
        <item x="62"/>
        <item x="37"/>
        <item x="49"/>
        <item x="38"/>
        <item x="5"/>
        <item x="32"/>
        <item x="45"/>
        <item x="50"/>
        <item x="51"/>
        <item x="46"/>
        <item x="43"/>
        <item x="48"/>
        <item x="42"/>
        <item x="44"/>
        <item x="39"/>
        <item x="40"/>
        <item x="27"/>
        <item x="64"/>
        <item x="71"/>
        <item sd="0" x="56"/>
        <item x="79"/>
        <item x="75"/>
        <item x="76"/>
        <item x="80"/>
        <item x="77"/>
        <item x="73"/>
        <item x="74"/>
        <item x="78"/>
        <item x="72"/>
        <item x="83"/>
        <item x="91"/>
        <item x="81"/>
        <item x="87"/>
        <item x="88"/>
        <item x="86"/>
        <item x="89"/>
        <item x="90"/>
        <item x="84"/>
        <item x="85"/>
        <item x="82"/>
        <item x="92"/>
        <item x="93"/>
        <item x="95"/>
        <item x="96"/>
        <item x="94"/>
        <item x="70"/>
        <item sd="0" x="23"/>
        <item sd="0" x="97"/>
        <item x="52"/>
        <item x="53"/>
        <item x="6"/>
        <item x="47"/>
        <item x="98"/>
        <item t="default"/>
      </items>
    </pivotField>
    <pivotField axis="axisRow" showAll="0">
      <items count="4">
        <item x="0"/>
        <item x="1"/>
        <item x="2"/>
        <item t="default"/>
      </items>
    </pivotField>
    <pivotField axis="axisRow" showAll="0">
      <items count="3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x="27"/>
        <item h="1" x="28"/>
        <item t="default"/>
      </items>
    </pivotField>
  </pivotFields>
  <rowFields count="4">
    <field x="15"/>
    <field x="14"/>
    <field x="13"/>
    <field x="9"/>
  </rowFields>
  <rowItems count="3">
    <i>
      <x v="27"/>
    </i>
    <i r="1">
      <x v="1"/>
    </i>
    <i r="2">
      <x v="93"/>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Hazard Group Selector">
  <location ref="N34:N38" firstHeaderRow="1" firstDataRow="1" firstDataCol="1"/>
  <pivotFields count="16">
    <pivotField showAll="0"/>
    <pivotField showAll="0"/>
    <pivotField showAll="0"/>
    <pivotField showAll="0"/>
    <pivotField showAll="0"/>
    <pivotField showAll="0"/>
    <pivotField showAll="0"/>
    <pivotField showAll="0"/>
    <pivotField showAll="0"/>
    <pivotField axis="axisRow" showAll="0">
      <items count="228">
        <item x="78"/>
        <item x="47"/>
        <item x="0"/>
        <item x="1"/>
        <item x="16"/>
        <item x="17"/>
        <item x="133"/>
        <item x="48"/>
        <item x="2"/>
        <item x="35"/>
        <item x="4"/>
        <item x="18"/>
        <item x="5"/>
        <item x="19"/>
        <item x="20"/>
        <item x="6"/>
        <item x="7"/>
        <item x="21"/>
        <item x="22"/>
        <item x="23"/>
        <item x="8"/>
        <item x="24"/>
        <item x="25"/>
        <item x="26"/>
        <item x="27"/>
        <item x="28"/>
        <item x="29"/>
        <item x="30"/>
        <item x="31"/>
        <item x="32"/>
        <item x="33"/>
        <item x="34"/>
        <item x="9"/>
        <item x="10"/>
        <item x="11"/>
        <item x="12"/>
        <item x="13"/>
        <item x="135"/>
        <item x="14"/>
        <item x="15"/>
        <item x="138"/>
        <item x="139"/>
        <item x="140"/>
        <item x="141"/>
        <item x="142"/>
        <item x="143"/>
        <item x="144"/>
        <item x="40"/>
        <item x="145"/>
        <item x="36"/>
        <item x="37"/>
        <item x="41"/>
        <item x="42"/>
        <item x="43"/>
        <item x="49"/>
        <item x="50"/>
        <item x="51"/>
        <item x="53"/>
        <item x="54"/>
        <item x="55"/>
        <item x="56"/>
        <item x="57"/>
        <item x="58"/>
        <item x="59"/>
        <item x="60"/>
        <item x="61"/>
        <item x="62"/>
        <item x="63"/>
        <item x="69"/>
        <item x="70"/>
        <item x="71"/>
        <item x="72"/>
        <item x="73"/>
        <item x="77"/>
        <item x="64"/>
        <item x="65"/>
        <item x="79"/>
        <item x="80"/>
        <item x="81"/>
        <item x="194"/>
        <item x="158"/>
        <item x="94"/>
        <item x="66"/>
        <item x="67"/>
        <item x="195"/>
        <item x="3"/>
        <item x="95"/>
        <item x="83"/>
        <item x="175"/>
        <item x="176"/>
        <item x="84"/>
        <item x="116"/>
        <item x="85"/>
        <item x="86"/>
        <item x="87"/>
        <item x="88"/>
        <item x="44"/>
        <item x="45"/>
        <item x="96"/>
        <item x="91"/>
        <item x="97"/>
        <item x="98"/>
        <item x="99"/>
        <item x="196"/>
        <item x="100"/>
        <item x="101"/>
        <item x="102"/>
        <item x="103"/>
        <item x="104"/>
        <item x="105"/>
        <item x="89"/>
        <item x="90"/>
        <item x="106"/>
        <item x="107"/>
        <item x="38"/>
        <item x="108"/>
        <item x="109"/>
        <item x="110"/>
        <item x="166"/>
        <item x="159"/>
        <item x="68"/>
        <item x="177"/>
        <item x="160"/>
        <item x="117"/>
        <item x="161"/>
        <item x="112"/>
        <item x="149"/>
        <item x="46"/>
        <item x="39"/>
        <item x="118"/>
        <item x="128"/>
        <item x="119"/>
        <item x="129"/>
        <item x="130"/>
        <item x="174"/>
        <item x="146"/>
        <item x="137"/>
        <item x="178"/>
        <item x="150"/>
        <item x="120"/>
        <item x="151"/>
        <item x="152"/>
        <item x="153"/>
        <item x="162"/>
        <item x="168"/>
        <item x="52"/>
        <item x="163"/>
        <item x="154"/>
        <item x="155"/>
        <item x="156"/>
        <item x="113"/>
        <item x="197"/>
        <item x="92"/>
        <item x="121"/>
        <item x="157"/>
        <item x="164"/>
        <item x="131"/>
        <item x="122"/>
        <item x="123"/>
        <item x="111"/>
        <item x="124"/>
        <item x="132"/>
        <item x="198"/>
        <item x="167"/>
        <item x="125"/>
        <item x="115"/>
        <item x="126"/>
        <item x="127"/>
        <item x="134"/>
        <item x="114"/>
        <item x="170"/>
        <item x="171"/>
        <item x="169"/>
        <item x="165"/>
        <item x="172"/>
        <item x="199"/>
        <item x="200"/>
        <item x="201"/>
        <item x="179"/>
        <item x="180"/>
        <item x="181"/>
        <item x="202"/>
        <item x="182"/>
        <item x="183"/>
        <item x="203"/>
        <item x="204"/>
        <item x="205"/>
        <item x="206"/>
        <item x="207"/>
        <item x="208"/>
        <item x="184"/>
        <item x="185"/>
        <item x="186"/>
        <item x="187"/>
        <item x="188"/>
        <item x="189"/>
        <item x="173"/>
        <item x="209"/>
        <item x="221"/>
        <item x="216"/>
        <item x="217"/>
        <item x="190"/>
        <item x="191"/>
        <item x="210"/>
        <item x="211"/>
        <item x="93"/>
        <item x="222"/>
        <item x="212"/>
        <item x="218"/>
        <item x="213"/>
        <item x="214"/>
        <item x="215"/>
        <item x="219"/>
        <item x="220"/>
        <item x="74"/>
        <item x="75"/>
        <item x="76"/>
        <item x="82"/>
        <item x="223"/>
        <item x="224"/>
        <item x="225"/>
        <item x="136"/>
        <item x="147"/>
        <item x="148"/>
        <item x="192"/>
        <item x="193"/>
        <item x="226"/>
        <item t="default"/>
      </items>
    </pivotField>
    <pivotField showAll="0"/>
    <pivotField showAll="0"/>
    <pivotField showAll="0"/>
    <pivotField axis="axisRow" showAll="0">
      <items count="100">
        <item sd="0" x="0"/>
        <item sd="0" x="1"/>
        <item x="3"/>
        <item x="12"/>
        <item x="4"/>
        <item x="7"/>
        <item sd="0" x="2"/>
        <item sd="0" x="10"/>
        <item sd="0" x="8"/>
        <item sd="0" x="11"/>
        <item sd="0" x="9"/>
        <item x="14"/>
        <item x="16"/>
        <item x="17"/>
        <item x="20"/>
        <item x="21"/>
        <item sd="0" x="22"/>
        <item x="24"/>
        <item x="18"/>
        <item x="26"/>
        <item sd="0" x="28"/>
        <item x="19"/>
        <item x="29"/>
        <item x="13"/>
        <item x="15"/>
        <item x="31"/>
        <item sd="0" x="34"/>
        <item sd="0" x="33"/>
        <item x="30"/>
        <item x="35"/>
        <item x="25"/>
        <item x="55"/>
        <item x="54"/>
        <item x="41"/>
        <item x="66"/>
        <item x="67"/>
        <item x="69"/>
        <item x="65"/>
        <item x="57"/>
        <item x="58"/>
        <item x="59"/>
        <item x="63"/>
        <item x="60"/>
        <item x="61"/>
        <item x="36"/>
        <item x="68"/>
        <item x="62"/>
        <item x="37"/>
        <item x="49"/>
        <item x="38"/>
        <item x="5"/>
        <item x="32"/>
        <item x="45"/>
        <item x="50"/>
        <item x="51"/>
        <item x="46"/>
        <item x="43"/>
        <item x="48"/>
        <item x="42"/>
        <item x="44"/>
        <item x="39"/>
        <item x="40"/>
        <item x="27"/>
        <item x="64"/>
        <item x="71"/>
        <item x="56"/>
        <item x="79"/>
        <item x="75"/>
        <item x="76"/>
        <item x="80"/>
        <item x="77"/>
        <item x="73"/>
        <item x="74"/>
        <item x="78"/>
        <item x="72"/>
        <item x="83"/>
        <item x="91"/>
        <item x="81"/>
        <item x="87"/>
        <item x="88"/>
        <item x="86"/>
        <item x="89"/>
        <item x="90"/>
        <item x="84"/>
        <item x="85"/>
        <item x="82"/>
        <item x="92"/>
        <item x="93"/>
        <item x="95"/>
        <item x="96"/>
        <item x="94"/>
        <item x="70"/>
        <item sd="0" x="23"/>
        <item x="97"/>
        <item x="52"/>
        <item x="53"/>
        <item x="6"/>
        <item x="47"/>
        <item x="98"/>
        <item t="default"/>
      </items>
    </pivotField>
    <pivotField axis="axisRow" showAll="0">
      <items count="4">
        <item x="0"/>
        <item x="1"/>
        <item x="2"/>
        <item t="default"/>
      </items>
    </pivotField>
    <pivotField axis="axisRow" showAll="0">
      <items count="30">
        <item h="1" x="0"/>
        <item h="1" x="1"/>
        <item h="1" x="2"/>
        <item h="1" x="3"/>
        <item h="1" x="4"/>
        <item h="1" x="5"/>
        <item h="1" x="6"/>
        <item h="1" x="7"/>
        <item h="1" x="8"/>
        <item h="1" x="9"/>
        <item h="1" x="10"/>
        <item h="1" x="11"/>
        <item x="12"/>
        <item h="1" x="13"/>
        <item h="1" x="14"/>
        <item h="1" x="15"/>
        <item h="1" x="16"/>
        <item h="1" x="17"/>
        <item h="1" x="18"/>
        <item h="1" x="19"/>
        <item h="1" x="20"/>
        <item h="1" x="21"/>
        <item h="1" x="22"/>
        <item h="1" x="23"/>
        <item h="1" x="24"/>
        <item h="1" x="25"/>
        <item h="1" x="26"/>
        <item h="1" x="27"/>
        <item h="1" x="28"/>
        <item t="default"/>
      </items>
    </pivotField>
  </pivotFields>
  <rowFields count="4">
    <field x="15"/>
    <field x="14"/>
    <field x="13"/>
    <field x="9"/>
  </rowFields>
  <rowItems count="4">
    <i>
      <x v="12"/>
    </i>
    <i r="1">
      <x/>
    </i>
    <i r="2">
      <x v="26"/>
    </i>
    <i r="2">
      <x v="27"/>
    </i>
  </rowItems>
  <colItems count="1">
    <i/>
  </colItems>
  <pivotTableStyleInfo name="PivotTable OSR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6" name="Table6" displayName="Table6" ref="A1:C18" totalsRowShown="0" headerRowDxfId="92" dataDxfId="91">
  <autoFilter ref="A1:C18"/>
  <tableColumns count="3">
    <tableColumn id="1" name="Review Date" dataDxfId="90"/>
    <tableColumn id="2" name="Details " dataDxfId="89"/>
    <tableColumn id="3" name="Notes" dataDxfId="88"/>
  </tableColumns>
  <tableStyleInfo name="TableStyleMedium7" showFirstColumn="0" showLastColumn="0" showRowStripes="1" showColumnStripes="0"/>
</table>
</file>

<file path=xl/tables/table2.xml><?xml version="1.0" encoding="utf-8"?>
<table xmlns="http://schemas.openxmlformats.org/spreadsheetml/2006/main" id="1" name="Table1" displayName="Table1" ref="A1:F101" totalsRowShown="0" headerRowDxfId="22" dataDxfId="21">
  <autoFilter ref="A1:F101"/>
  <tableColumns count="6">
    <tableColumn id="1" name="ID" dataDxfId="20"/>
    <tableColumn id="2" name="Assumption" dataDxfId="19"/>
    <tableColumn id="6" name="Value" dataDxfId="18"/>
    <tableColumn id="3" name="Units" dataDxfId="17"/>
    <tableColumn id="4" name="Related Assumptions" dataDxfId="16"/>
    <tableColumn id="5" name="References/Notes" dataDxfId="15"/>
  </tableColumns>
  <tableStyleInfo name="TableStyleMedium7" showFirstColumn="0" showLastColumn="0" showRowStripes="1" showColumnStripes="0"/>
</table>
</file>

<file path=xl/tables/table3.xml><?xml version="1.0" encoding="utf-8"?>
<table xmlns="http://schemas.openxmlformats.org/spreadsheetml/2006/main" id="2" name="Table13" displayName="Table13" ref="A1:E101" totalsRowShown="0" headerRowDxfId="14" dataDxfId="13">
  <autoFilter ref="A1:E101"/>
  <tableColumns count="5">
    <tableColumn id="1" name="ID" dataDxfId="12"/>
    <tableColumn id="2" name="Task" dataDxfId="11"/>
    <tableColumn id="3" name="Owner" dataDxfId="10"/>
    <tableColumn id="4" name="Status" dataDxfId="9"/>
    <tableColumn id="5" name="References/Notes" dataDxfId="8"/>
  </tableColumns>
  <tableStyleInfo name="TableStyleMedium7" showFirstColumn="0" showLastColumn="0" showRowStripes="1" showColumnStripes="0"/>
</table>
</file>

<file path=xl/tables/table4.xml><?xml version="1.0" encoding="utf-8"?>
<table xmlns="http://schemas.openxmlformats.org/spreadsheetml/2006/main" id="3" name="Table134" displayName="Table134" ref="A1:E101" totalsRowShown="0" headerRowDxfId="7" dataDxfId="6">
  <autoFilter ref="A1:E101"/>
  <tableColumns count="5">
    <tableColumn id="1" name="ID" dataDxfId="5"/>
    <tableColumn id="2" name="Requirement" dataDxfId="4"/>
    <tableColumn id="3" name="Owner" dataDxfId="3"/>
    <tableColumn id="4" name="Status" dataDxfId="2"/>
    <tableColumn id="5" name="References / Notes" dataDxfId="1"/>
  </tableColumns>
  <tableStyleInfo name="TableStyleMedium7" showFirstColumn="0" showLastColumn="0" showRowStripes="1" showColumnStripes="0"/>
</table>
</file>

<file path=xl/tables/table5.xml><?xml version="1.0" encoding="utf-8"?>
<table xmlns="http://schemas.openxmlformats.org/spreadsheetml/2006/main" id="8" name="Table8" displayName="Table8" ref="A2:P1016" totalsRowShown="0">
  <autoFilter ref="A2:P1016"/>
  <sortState ref="A3:P1016">
    <sortCondition ref="P2:P1016"/>
  </sortState>
  <tableColumns count="16">
    <tableColumn id="1" name="Incident ID"/>
    <tableColumn id="2" name="Incident Name"/>
    <tableColumn id="3" name="Incident ID and Name"/>
    <tableColumn id="4" name="Personal Harm Type"/>
    <tableColumn id="5" name="Hazard Group"/>
    <tableColumn id="6" name="Cause ID"/>
    <tableColumn id="7" name="Parent"/>
    <tableColumn id="8" name="Cause Name"/>
    <tableColumn id="9" name="Cause ID and Name"/>
    <tableColumn id="10" name="Level 1 Cause and ID"/>
    <tableColumn id="11" name="Level 2 Cause and ID"/>
    <tableColumn id="12" name="Hazard ID"/>
    <tableColumn id="13" name="Hazard Name"/>
    <tableColumn id="14" name="Hazard ID and Name "/>
    <tableColumn id="15" name="Events/States"/>
    <tableColumn id="16" name="Hazard Grouping"/>
  </tableColumns>
  <tableStyleInfo name="TableStyleMedium7" showFirstColumn="0" showLastColumn="0" showRowStripes="1" showColumnStripes="0"/>
</table>
</file>

<file path=xl/tables/table6.xml><?xml version="1.0" encoding="utf-8"?>
<table xmlns="http://schemas.openxmlformats.org/spreadsheetml/2006/main" id="4" name="Table4" displayName="Table4" ref="B2:C96" totalsRowShown="0">
  <autoFilter ref="B2:C96"/>
  <tableColumns count="2">
    <tableColumn id="1" name="RUM for Colliding Vehicle"/>
    <tableColumn id="2" name="Hazard Group"/>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9" Type="http://schemas.openxmlformats.org/officeDocument/2006/relationships/pivotTable" Target="../pivotTables/pivotTable39.xml"/><Relationship Id="rId21" Type="http://schemas.openxmlformats.org/officeDocument/2006/relationships/pivotTable" Target="../pivotTables/pivotTable21.xml"/><Relationship Id="rId34" Type="http://schemas.openxmlformats.org/officeDocument/2006/relationships/pivotTable" Target="../pivotTables/pivotTable34.xml"/><Relationship Id="rId42" Type="http://schemas.openxmlformats.org/officeDocument/2006/relationships/pivotTable" Target="../pivotTables/pivotTable42.xml"/><Relationship Id="rId47" Type="http://schemas.openxmlformats.org/officeDocument/2006/relationships/pivotTable" Target="../pivotTables/pivotTable47.xml"/><Relationship Id="rId50" Type="http://schemas.openxmlformats.org/officeDocument/2006/relationships/pivotTable" Target="../pivotTables/pivotTable50.xml"/><Relationship Id="rId55" Type="http://schemas.openxmlformats.org/officeDocument/2006/relationships/pivotTable" Target="../pivotTables/pivotTable55.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pivotTable" Target="../pivotTables/pivotTable46.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29" Type="http://schemas.openxmlformats.org/officeDocument/2006/relationships/pivotTable" Target="../pivotTables/pivotTable29.xml"/><Relationship Id="rId41" Type="http://schemas.openxmlformats.org/officeDocument/2006/relationships/pivotTable" Target="../pivotTables/pivotTable41.xml"/><Relationship Id="rId54" Type="http://schemas.openxmlformats.org/officeDocument/2006/relationships/pivotTable" Target="../pivotTables/pivotTable54.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40" Type="http://schemas.openxmlformats.org/officeDocument/2006/relationships/pivotTable" Target="../pivotTables/pivotTable40.xml"/><Relationship Id="rId45" Type="http://schemas.openxmlformats.org/officeDocument/2006/relationships/pivotTable" Target="../pivotTables/pivotTable45.xml"/><Relationship Id="rId53" Type="http://schemas.openxmlformats.org/officeDocument/2006/relationships/pivotTable" Target="../pivotTables/pivotTable53.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49" Type="http://schemas.openxmlformats.org/officeDocument/2006/relationships/pivotTable" Target="../pivotTables/pivotTable49.xml"/><Relationship Id="rId57" Type="http://schemas.openxmlformats.org/officeDocument/2006/relationships/printerSettings" Target="../printerSettings/printerSettings1.bin"/><Relationship Id="rId10" Type="http://schemas.openxmlformats.org/officeDocument/2006/relationships/pivotTable" Target="../pivotTables/pivotTable10.xml"/><Relationship Id="rId19" Type="http://schemas.openxmlformats.org/officeDocument/2006/relationships/pivotTable" Target="../pivotTables/pivotTable19.xml"/><Relationship Id="rId31" Type="http://schemas.openxmlformats.org/officeDocument/2006/relationships/pivotTable" Target="../pivotTables/pivotTable31.xml"/><Relationship Id="rId44" Type="http://schemas.openxmlformats.org/officeDocument/2006/relationships/pivotTable" Target="../pivotTables/pivotTable44.xml"/><Relationship Id="rId52" Type="http://schemas.openxmlformats.org/officeDocument/2006/relationships/pivotTable" Target="../pivotTables/pivotTable52.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43" Type="http://schemas.openxmlformats.org/officeDocument/2006/relationships/pivotTable" Target="../pivotTables/pivotTable43.xml"/><Relationship Id="rId48" Type="http://schemas.openxmlformats.org/officeDocument/2006/relationships/pivotTable" Target="../pivotTables/pivotTable48.xml"/><Relationship Id="rId56" Type="http://schemas.openxmlformats.org/officeDocument/2006/relationships/pivotTable" Target="../pivotTables/pivotTable56.xml"/><Relationship Id="rId8" Type="http://schemas.openxmlformats.org/officeDocument/2006/relationships/pivotTable" Target="../pivotTables/pivotTable8.xml"/><Relationship Id="rId51" Type="http://schemas.openxmlformats.org/officeDocument/2006/relationships/pivotTable" Target="../pivotTables/pivotTable51.xml"/><Relationship Id="rId3" Type="http://schemas.openxmlformats.org/officeDocument/2006/relationships/pivotTable" Target="../pivotTables/pivot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5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defaultRowHeight="12.75" x14ac:dyDescent="0.2"/>
  <cols>
    <col min="1" max="1" width="16.140625" style="2" customWidth="1"/>
    <col min="2" max="2" width="66.85546875" style="2" customWidth="1"/>
    <col min="3" max="3" width="48.85546875" style="2" customWidth="1"/>
    <col min="4" max="16384" width="9.140625" style="2"/>
  </cols>
  <sheetData>
    <row r="1" spans="1:3" x14ac:dyDescent="0.2">
      <c r="A1" s="2" t="s">
        <v>1348</v>
      </c>
      <c r="B1" s="2" t="s">
        <v>1349</v>
      </c>
      <c r="C1" s="2" t="s">
        <v>960</v>
      </c>
    </row>
    <row r="2" spans="1:3" x14ac:dyDescent="0.2">
      <c r="A2" s="85"/>
    </row>
    <row r="3" spans="1:3" x14ac:dyDescent="0.2">
      <c r="A3" s="85"/>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69"/>
  <sheetViews>
    <sheetView zoomScale="96" zoomScaleNormal="96" workbookViewId="0">
      <pane ySplit="2" topLeftCell="A3" activePane="bottomLeft" state="frozen"/>
      <selection activeCell="C1" sqref="C1"/>
      <selection pane="bottomLeft" activeCell="A3" sqref="A3"/>
    </sheetView>
  </sheetViews>
  <sheetFormatPr defaultRowHeight="12.75" x14ac:dyDescent="0.2"/>
  <cols>
    <col min="1" max="1" width="13.140625" style="52" customWidth="1"/>
    <col min="2" max="2" width="49.7109375" style="52" bestFit="1" customWidth="1"/>
    <col min="3" max="3" width="44" style="52" bestFit="1" customWidth="1"/>
    <col min="4" max="4" width="20" style="52" hidden="1" customWidth="1"/>
    <col min="5" max="5" width="44.28515625" style="52" hidden="1" customWidth="1"/>
    <col min="6" max="6" width="12.42578125" style="52" hidden="1" customWidth="1"/>
    <col min="7" max="7" width="10" style="52" hidden="1" customWidth="1"/>
    <col min="8" max="8" width="104.5703125" style="52" hidden="1" customWidth="1"/>
    <col min="9" max="9" width="83.5703125" style="52" hidden="1" customWidth="1"/>
    <col min="10" max="10" width="102.140625" style="52" bestFit="1" customWidth="1"/>
    <col min="11" max="11" width="102.5703125" style="52" customWidth="1"/>
    <col min="12" max="12" width="13.140625" style="52" hidden="1" customWidth="1"/>
    <col min="13" max="13" width="89.7109375" style="52" hidden="1" customWidth="1"/>
    <col min="14" max="14" width="89.85546875" style="52" bestFit="1" customWidth="1"/>
    <col min="15" max="15" width="14.7109375" style="52" customWidth="1"/>
    <col min="16" max="16" width="51.42578125" style="52" bestFit="1" customWidth="1"/>
    <col min="17" max="16384" width="9.140625" style="52"/>
  </cols>
  <sheetData>
    <row r="1" spans="1:16" ht="15" hidden="1" customHeight="1" x14ac:dyDescent="0.2">
      <c r="A1" s="52" t="s">
        <v>945</v>
      </c>
      <c r="B1" s="52" t="s">
        <v>945</v>
      </c>
      <c r="D1" s="52" t="s">
        <v>945</v>
      </c>
      <c r="E1" s="52" t="s">
        <v>945</v>
      </c>
      <c r="F1" s="52" t="s">
        <v>945</v>
      </c>
      <c r="G1" s="52" t="s">
        <v>945</v>
      </c>
      <c r="H1" s="52" t="s">
        <v>945</v>
      </c>
    </row>
    <row r="2" spans="1:16" x14ac:dyDescent="0.2">
      <c r="A2" s="52" t="s">
        <v>96</v>
      </c>
      <c r="B2" s="52" t="s">
        <v>97</v>
      </c>
      <c r="C2" s="52" t="s">
        <v>98</v>
      </c>
      <c r="D2" s="52" t="s">
        <v>99</v>
      </c>
      <c r="E2" s="52" t="s">
        <v>0</v>
      </c>
      <c r="F2" s="52" t="s">
        <v>100</v>
      </c>
      <c r="G2" s="52" t="s">
        <v>101</v>
      </c>
      <c r="H2" s="52" t="s">
        <v>102</v>
      </c>
      <c r="I2" s="52" t="s">
        <v>103</v>
      </c>
      <c r="J2" s="52" t="s">
        <v>104</v>
      </c>
      <c r="K2" s="52" t="s">
        <v>105</v>
      </c>
      <c r="L2" s="52" t="s">
        <v>106</v>
      </c>
      <c r="M2" s="52" t="s">
        <v>107</v>
      </c>
      <c r="N2" s="52" t="s">
        <v>108</v>
      </c>
      <c r="O2" s="52" t="s">
        <v>109</v>
      </c>
      <c r="P2" s="52" t="s">
        <v>110</v>
      </c>
    </row>
    <row r="3" spans="1:16" x14ac:dyDescent="0.2">
      <c r="A3" s="52" t="s">
        <v>111</v>
      </c>
      <c r="B3" s="52" t="s">
        <v>112</v>
      </c>
      <c r="C3" s="52" t="str">
        <f t="shared" ref="C3:C66" si="0">A3&amp;" "&amp;B3</f>
        <v>I1 Vehicles collide in/on roadway</v>
      </c>
      <c r="E3" s="52" t="s">
        <v>1</v>
      </c>
      <c r="F3" s="52" t="s">
        <v>117</v>
      </c>
      <c r="G3" s="52" t="s">
        <v>114</v>
      </c>
      <c r="H3" s="52" t="s">
        <v>118</v>
      </c>
      <c r="I3" s="52" t="str">
        <f t="shared" ref="I3:I66" si="1">F3&amp;" "&amp;H3</f>
        <v>C001 Driver tiredness</v>
      </c>
      <c r="J3" s="52" t="str">
        <f t="shared" ref="J3:J66" si="2">IF(G3="NULL",I3,IF(ISNA(VLOOKUP(G3,$F$3:$I$2463,4,FALSE)),"",(VLOOKUP(G3,$F$3:$I$2463,4,FALSE))))</f>
        <v>C001 Driver tiredness</v>
      </c>
      <c r="K3" s="52" t="str">
        <f t="shared" ref="K3:K66" si="3">IF(G3&lt;&gt;"",IF(G3&lt;&gt;"NULL",I3,""),"")</f>
        <v/>
      </c>
      <c r="L3" s="52" t="str">
        <f t="shared" ref="L3:L66" si="4">LEFT(N3,4)</f>
        <v>H001</v>
      </c>
      <c r="M3" s="52" t="str">
        <f t="shared" ref="M3:M66" si="5">IF(N3&lt;&gt;"",RIGHT(N3,LEN(N3)-5),"")</f>
        <v>Driver falls asleep</v>
      </c>
      <c r="N3" s="52" t="s">
        <v>46</v>
      </c>
      <c r="O3" s="52" t="s">
        <v>119</v>
      </c>
      <c r="P3" s="52" t="str">
        <f t="shared" ref="P3:P66" si="6">IF(E3&lt;&gt;0,E3,"")</f>
        <v>Haz_01 Loss of vehicle control by driver</v>
      </c>
    </row>
    <row r="4" spans="1:16" x14ac:dyDescent="0.2">
      <c r="A4" s="52" t="s">
        <v>377</v>
      </c>
      <c r="B4" s="52" t="s">
        <v>378</v>
      </c>
      <c r="C4" s="52" t="str">
        <f t="shared" si="0"/>
        <v>I2 Vehicle leaves roadway - exits carriageway</v>
      </c>
      <c r="E4" s="52" t="s">
        <v>1</v>
      </c>
      <c r="F4" s="52" t="s">
        <v>117</v>
      </c>
      <c r="G4" s="52" t="s">
        <v>114</v>
      </c>
      <c r="H4" s="52" t="s">
        <v>118</v>
      </c>
      <c r="I4" s="52" t="str">
        <f t="shared" si="1"/>
        <v>C001 Driver tiredness</v>
      </c>
      <c r="J4" s="52" t="str">
        <f t="shared" si="2"/>
        <v>C001 Driver tiredness</v>
      </c>
      <c r="K4" s="52" t="str">
        <f t="shared" si="3"/>
        <v/>
      </c>
      <c r="L4" s="52" t="str">
        <f t="shared" si="4"/>
        <v>H001</v>
      </c>
      <c r="M4" s="52" t="str">
        <f t="shared" si="5"/>
        <v>Driver falls asleep</v>
      </c>
      <c r="N4" s="52" t="s">
        <v>46</v>
      </c>
      <c r="O4" s="52" t="s">
        <v>119</v>
      </c>
      <c r="P4" s="52" t="str">
        <f t="shared" si="6"/>
        <v>Haz_01 Loss of vehicle control by driver</v>
      </c>
    </row>
    <row r="5" spans="1:16" x14ac:dyDescent="0.2">
      <c r="A5" s="52" t="s">
        <v>111</v>
      </c>
      <c r="B5" s="52" t="s">
        <v>112</v>
      </c>
      <c r="C5" s="52" t="str">
        <f t="shared" si="0"/>
        <v>I1 Vehicles collide in/on roadway</v>
      </c>
      <c r="E5" s="52" t="s">
        <v>1</v>
      </c>
      <c r="F5" s="52" t="s">
        <v>120</v>
      </c>
      <c r="G5" s="52" t="s">
        <v>114</v>
      </c>
      <c r="H5" s="52" t="s">
        <v>121</v>
      </c>
      <c r="I5" s="52" t="str">
        <f t="shared" si="1"/>
        <v>C002 Rapid onset of illness</v>
      </c>
      <c r="J5" s="52" t="str">
        <f t="shared" si="2"/>
        <v>C002 Rapid onset of illness</v>
      </c>
      <c r="K5" s="52" t="str">
        <f t="shared" si="3"/>
        <v/>
      </c>
      <c r="L5" s="52" t="str">
        <f t="shared" si="4"/>
        <v>H002</v>
      </c>
      <c r="M5" s="52" t="str">
        <f t="shared" si="5"/>
        <v>Health deterioration of vehicle occupant</v>
      </c>
      <c r="N5" s="52" t="s">
        <v>47</v>
      </c>
      <c r="O5" s="52" t="s">
        <v>119</v>
      </c>
      <c r="P5" s="52" t="str">
        <f t="shared" si="6"/>
        <v>Haz_01 Loss of vehicle control by driver</v>
      </c>
    </row>
    <row r="6" spans="1:16" x14ac:dyDescent="0.2">
      <c r="A6" s="52" t="s">
        <v>377</v>
      </c>
      <c r="B6" s="52" t="s">
        <v>378</v>
      </c>
      <c r="C6" s="52" t="str">
        <f t="shared" si="0"/>
        <v>I2 Vehicle leaves roadway - exits carriageway</v>
      </c>
      <c r="E6" s="52" t="s">
        <v>1</v>
      </c>
      <c r="F6" s="52" t="s">
        <v>120</v>
      </c>
      <c r="G6" s="52" t="s">
        <v>114</v>
      </c>
      <c r="H6" s="52" t="s">
        <v>121</v>
      </c>
      <c r="I6" s="52" t="str">
        <f t="shared" si="1"/>
        <v>C002 Rapid onset of illness</v>
      </c>
      <c r="J6" s="52" t="str">
        <f t="shared" si="2"/>
        <v>C002 Rapid onset of illness</v>
      </c>
      <c r="K6" s="52" t="str">
        <f t="shared" si="3"/>
        <v/>
      </c>
      <c r="L6" s="52" t="str">
        <f t="shared" si="4"/>
        <v>H002</v>
      </c>
      <c r="M6" s="52" t="str">
        <f t="shared" si="5"/>
        <v>Health deterioration of vehicle occupant</v>
      </c>
      <c r="N6" s="52" t="s">
        <v>47</v>
      </c>
      <c r="O6" s="52" t="s">
        <v>119</v>
      </c>
      <c r="P6" s="52" t="str">
        <f t="shared" si="6"/>
        <v>Haz_01 Loss of vehicle control by driver</v>
      </c>
    </row>
    <row r="7" spans="1:16" x14ac:dyDescent="0.2">
      <c r="A7" s="52" t="s">
        <v>111</v>
      </c>
      <c r="B7" s="52" t="s">
        <v>112</v>
      </c>
      <c r="C7" s="52" t="str">
        <f t="shared" si="0"/>
        <v>I1 Vehicles collide in/on roadway</v>
      </c>
      <c r="E7" s="52" t="s">
        <v>1</v>
      </c>
      <c r="F7" s="52" t="s">
        <v>134</v>
      </c>
      <c r="G7" s="52" t="s">
        <v>114</v>
      </c>
      <c r="H7" s="52" t="s">
        <v>135</v>
      </c>
      <c r="I7" s="52" t="str">
        <f t="shared" si="1"/>
        <v>C010 Driving too fast</v>
      </c>
      <c r="J7" s="52" t="str">
        <f t="shared" si="2"/>
        <v>C010 Driving too fast</v>
      </c>
      <c r="K7" s="52" t="str">
        <f t="shared" si="3"/>
        <v/>
      </c>
      <c r="L7" s="52" t="str">
        <f t="shared" si="4"/>
        <v>H007</v>
      </c>
      <c r="M7" s="52" t="str">
        <f t="shared" si="5"/>
        <v>Driver loses control of vehicle</v>
      </c>
      <c r="N7" s="52" t="s">
        <v>23</v>
      </c>
      <c r="O7" s="52" t="s">
        <v>119</v>
      </c>
      <c r="P7" s="52" t="str">
        <f t="shared" si="6"/>
        <v>Haz_01 Loss of vehicle control by driver</v>
      </c>
    </row>
    <row r="8" spans="1:16" x14ac:dyDescent="0.2">
      <c r="A8" s="52" t="s">
        <v>377</v>
      </c>
      <c r="B8" s="52" t="s">
        <v>378</v>
      </c>
      <c r="C8" s="52" t="str">
        <f t="shared" si="0"/>
        <v>I2 Vehicle leaves roadway - exits carriageway</v>
      </c>
      <c r="E8" s="52" t="s">
        <v>1</v>
      </c>
      <c r="F8" s="52" t="s">
        <v>134</v>
      </c>
      <c r="G8" s="52" t="s">
        <v>114</v>
      </c>
      <c r="H8" s="52" t="s">
        <v>135</v>
      </c>
      <c r="I8" s="52" t="str">
        <f t="shared" si="1"/>
        <v>C010 Driving too fast</v>
      </c>
      <c r="J8" s="52" t="str">
        <f t="shared" si="2"/>
        <v>C010 Driving too fast</v>
      </c>
      <c r="K8" s="52" t="str">
        <f t="shared" si="3"/>
        <v/>
      </c>
      <c r="L8" s="52" t="str">
        <f t="shared" si="4"/>
        <v>H007</v>
      </c>
      <c r="M8" s="52" t="str">
        <f t="shared" si="5"/>
        <v>Driver loses control of vehicle</v>
      </c>
      <c r="N8" s="52" t="s">
        <v>23</v>
      </c>
      <c r="O8" s="52" t="s">
        <v>119</v>
      </c>
      <c r="P8" s="52" t="str">
        <f t="shared" si="6"/>
        <v>Haz_01 Loss of vehicle control by driver</v>
      </c>
    </row>
    <row r="9" spans="1:16" x14ac:dyDescent="0.2">
      <c r="A9" s="52" t="s">
        <v>377</v>
      </c>
      <c r="B9" s="52" t="s">
        <v>378</v>
      </c>
      <c r="C9" s="52" t="str">
        <f t="shared" si="0"/>
        <v>I2 Vehicle leaves roadway - exits carriageway</v>
      </c>
      <c r="E9" s="52" t="s">
        <v>1</v>
      </c>
      <c r="F9" s="52" t="s">
        <v>134</v>
      </c>
      <c r="G9" s="52" t="s">
        <v>309</v>
      </c>
      <c r="H9" s="52" t="s">
        <v>312</v>
      </c>
      <c r="I9" s="52" t="str">
        <f t="shared" si="1"/>
        <v>C010 Driving too fast (sub-cause)</v>
      </c>
      <c r="J9" s="52" t="str">
        <f t="shared" si="2"/>
        <v>C109 Derailment</v>
      </c>
      <c r="K9" s="52" t="str">
        <f t="shared" si="3"/>
        <v>C010 Driving too fast (sub-cause)</v>
      </c>
      <c r="L9" s="52" t="str">
        <f t="shared" si="4"/>
        <v>H007</v>
      </c>
      <c r="M9" s="52" t="str">
        <f t="shared" si="5"/>
        <v>Driver loses control of vehicle</v>
      </c>
      <c r="N9" s="52" t="s">
        <v>23</v>
      </c>
      <c r="O9" s="52" t="s">
        <v>119</v>
      </c>
      <c r="P9" s="52" t="str">
        <f t="shared" si="6"/>
        <v>Haz_01 Loss of vehicle control by driver</v>
      </c>
    </row>
    <row r="10" spans="1:16" x14ac:dyDescent="0.2">
      <c r="A10" s="52" t="s">
        <v>111</v>
      </c>
      <c r="B10" s="52" t="s">
        <v>112</v>
      </c>
      <c r="C10" s="52" t="str">
        <f t="shared" si="0"/>
        <v>I1 Vehicles collide in/on roadway</v>
      </c>
      <c r="E10" s="52" t="s">
        <v>1</v>
      </c>
      <c r="F10" s="52" t="s">
        <v>140</v>
      </c>
      <c r="G10" s="52" t="s">
        <v>114</v>
      </c>
      <c r="H10" s="52" t="s">
        <v>141</v>
      </c>
      <c r="I10" s="52" t="str">
        <f t="shared" si="1"/>
        <v>C013 Influence of drugs and alcohol</v>
      </c>
      <c r="J10" s="52" t="str">
        <f t="shared" si="2"/>
        <v>C013 Influence of drugs and alcohol</v>
      </c>
      <c r="K10" s="52" t="str">
        <f t="shared" si="3"/>
        <v/>
      </c>
      <c r="L10" s="52" t="str">
        <f t="shared" si="4"/>
        <v>H007</v>
      </c>
      <c r="M10" s="52" t="str">
        <f t="shared" si="5"/>
        <v>Driver loses control of vehicle</v>
      </c>
      <c r="N10" s="52" t="s">
        <v>23</v>
      </c>
      <c r="O10" s="52" t="s">
        <v>119</v>
      </c>
      <c r="P10" s="52" t="str">
        <f t="shared" si="6"/>
        <v>Haz_01 Loss of vehicle control by driver</v>
      </c>
    </row>
    <row r="11" spans="1:16" x14ac:dyDescent="0.2">
      <c r="A11" s="52" t="s">
        <v>377</v>
      </c>
      <c r="B11" s="52" t="s">
        <v>378</v>
      </c>
      <c r="C11" s="52" t="str">
        <f t="shared" si="0"/>
        <v>I2 Vehicle leaves roadway - exits carriageway</v>
      </c>
      <c r="E11" s="52" t="s">
        <v>1</v>
      </c>
      <c r="F11" s="52" t="s">
        <v>140</v>
      </c>
      <c r="G11" s="52" t="s">
        <v>114</v>
      </c>
      <c r="H11" s="52" t="s">
        <v>141</v>
      </c>
      <c r="I11" s="52" t="str">
        <f t="shared" si="1"/>
        <v>C013 Influence of drugs and alcohol</v>
      </c>
      <c r="J11" s="52" t="str">
        <f t="shared" si="2"/>
        <v>C013 Influence of drugs and alcohol</v>
      </c>
      <c r="K11" s="52" t="str">
        <f t="shared" si="3"/>
        <v/>
      </c>
      <c r="L11" s="52" t="str">
        <f t="shared" si="4"/>
        <v>H007</v>
      </c>
      <c r="M11" s="52" t="str">
        <f t="shared" si="5"/>
        <v>Driver loses control of vehicle</v>
      </c>
      <c r="N11" s="52" t="s">
        <v>23</v>
      </c>
      <c r="O11" s="52" t="s">
        <v>119</v>
      </c>
      <c r="P11" s="52" t="str">
        <f t="shared" si="6"/>
        <v>Haz_01 Loss of vehicle control by driver</v>
      </c>
    </row>
    <row r="12" spans="1:16" x14ac:dyDescent="0.2">
      <c r="A12" s="52" t="s">
        <v>111</v>
      </c>
      <c r="B12" s="52" t="s">
        <v>112</v>
      </c>
      <c r="C12" s="52" t="str">
        <f t="shared" si="0"/>
        <v>I1 Vehicles collide in/on roadway</v>
      </c>
      <c r="E12" s="52" t="s">
        <v>1</v>
      </c>
      <c r="F12" s="52" t="s">
        <v>144</v>
      </c>
      <c r="G12" s="52" t="s">
        <v>114</v>
      </c>
      <c r="H12" s="52" t="s">
        <v>145</v>
      </c>
      <c r="I12" s="52" t="str">
        <f t="shared" si="1"/>
        <v>C015 Slippery roadway surface</v>
      </c>
      <c r="J12" s="52" t="str">
        <f t="shared" si="2"/>
        <v>C015 Slippery roadway surface</v>
      </c>
      <c r="K12" s="52" t="str">
        <f t="shared" si="3"/>
        <v/>
      </c>
      <c r="L12" s="52" t="str">
        <f t="shared" si="4"/>
        <v>H007</v>
      </c>
      <c r="M12" s="52" t="str">
        <f t="shared" si="5"/>
        <v>Driver loses control of vehicle</v>
      </c>
      <c r="N12" s="52" t="s">
        <v>23</v>
      </c>
      <c r="O12" s="52" t="s">
        <v>119</v>
      </c>
      <c r="P12" s="52" t="str">
        <f t="shared" si="6"/>
        <v>Haz_01 Loss of vehicle control by driver</v>
      </c>
    </row>
    <row r="13" spans="1:16" x14ac:dyDescent="0.2">
      <c r="A13" s="52" t="s">
        <v>377</v>
      </c>
      <c r="B13" s="52" t="s">
        <v>378</v>
      </c>
      <c r="C13" s="52" t="str">
        <f t="shared" si="0"/>
        <v>I2 Vehicle leaves roadway - exits carriageway</v>
      </c>
      <c r="E13" s="52" t="s">
        <v>1</v>
      </c>
      <c r="F13" s="52" t="s">
        <v>144</v>
      </c>
      <c r="G13" s="52" t="s">
        <v>114</v>
      </c>
      <c r="H13" s="52" t="s">
        <v>145</v>
      </c>
      <c r="I13" s="52" t="str">
        <f t="shared" si="1"/>
        <v>C015 Slippery roadway surface</v>
      </c>
      <c r="J13" s="52" t="str">
        <f t="shared" si="2"/>
        <v>C015 Slippery roadway surface</v>
      </c>
      <c r="K13" s="52" t="str">
        <f t="shared" si="3"/>
        <v/>
      </c>
      <c r="L13" s="52" t="str">
        <f t="shared" si="4"/>
        <v>H007</v>
      </c>
      <c r="M13" s="52" t="str">
        <f t="shared" si="5"/>
        <v>Driver loses control of vehicle</v>
      </c>
      <c r="N13" s="52" t="s">
        <v>23</v>
      </c>
      <c r="O13" s="52" t="s">
        <v>119</v>
      </c>
      <c r="P13" s="52" t="str">
        <f t="shared" si="6"/>
        <v>Haz_01 Loss of vehicle control by driver</v>
      </c>
    </row>
    <row r="14" spans="1:16" x14ac:dyDescent="0.2">
      <c r="A14" s="65" t="s">
        <v>111</v>
      </c>
      <c r="B14" s="65" t="s">
        <v>112</v>
      </c>
      <c r="C14" s="65" t="str">
        <f t="shared" si="0"/>
        <v>I1 Vehicles collide in/on roadway</v>
      </c>
      <c r="D14" s="65"/>
      <c r="E14" s="65" t="s">
        <v>1</v>
      </c>
      <c r="F14" s="65" t="s">
        <v>150</v>
      </c>
      <c r="G14" s="65" t="s">
        <v>114</v>
      </c>
      <c r="H14" s="65" t="s">
        <v>151</v>
      </c>
      <c r="I14" s="65" t="str">
        <f t="shared" si="1"/>
        <v>C018 Use of mobile phone while driving</v>
      </c>
      <c r="J14" s="65" t="str">
        <f t="shared" si="2"/>
        <v>C018 Use of mobile phone while driving</v>
      </c>
      <c r="K14" s="65" t="str">
        <f t="shared" si="3"/>
        <v/>
      </c>
      <c r="L14" s="65" t="str">
        <f t="shared" si="4"/>
        <v>H007</v>
      </c>
      <c r="M14" s="65" t="str">
        <f t="shared" si="5"/>
        <v>Driver loses control of vehicle</v>
      </c>
      <c r="N14" s="65" t="s">
        <v>23</v>
      </c>
      <c r="O14" s="65" t="s">
        <v>119</v>
      </c>
      <c r="P14" s="65" t="str">
        <f t="shared" si="6"/>
        <v>Haz_01 Loss of vehicle control by driver</v>
      </c>
    </row>
    <row r="15" spans="1:16" x14ac:dyDescent="0.2">
      <c r="A15" s="65" t="s">
        <v>377</v>
      </c>
      <c r="B15" s="65" t="s">
        <v>378</v>
      </c>
      <c r="C15" s="65" t="str">
        <f t="shared" si="0"/>
        <v>I2 Vehicle leaves roadway - exits carriageway</v>
      </c>
      <c r="D15" s="65"/>
      <c r="E15" s="65" t="s">
        <v>1</v>
      </c>
      <c r="F15" s="65" t="s">
        <v>150</v>
      </c>
      <c r="G15" s="65" t="s">
        <v>114</v>
      </c>
      <c r="H15" s="65" t="s">
        <v>151</v>
      </c>
      <c r="I15" s="65" t="str">
        <f t="shared" si="1"/>
        <v>C018 Use of mobile phone while driving</v>
      </c>
      <c r="J15" s="65" t="str">
        <f t="shared" si="2"/>
        <v>C018 Use of mobile phone while driving</v>
      </c>
      <c r="K15" s="65" t="str">
        <f t="shared" si="3"/>
        <v/>
      </c>
      <c r="L15" s="65" t="str">
        <f t="shared" si="4"/>
        <v>H007</v>
      </c>
      <c r="M15" s="65" t="str">
        <f t="shared" si="5"/>
        <v>Driver loses control of vehicle</v>
      </c>
      <c r="N15" s="65" t="s">
        <v>23</v>
      </c>
      <c r="O15" s="65" t="s">
        <v>119</v>
      </c>
      <c r="P15" s="65" t="str">
        <f t="shared" si="6"/>
        <v>Haz_01 Loss of vehicle control by driver</v>
      </c>
    </row>
    <row r="16" spans="1:16" x14ac:dyDescent="0.2">
      <c r="A16" s="65" t="s">
        <v>111</v>
      </c>
      <c r="B16" s="65" t="s">
        <v>112</v>
      </c>
      <c r="C16" s="65" t="str">
        <f t="shared" si="0"/>
        <v>I1 Vehicles collide in/on roadway</v>
      </c>
      <c r="D16" s="65"/>
      <c r="E16" s="65" t="s">
        <v>1</v>
      </c>
      <c r="F16" s="65" t="s">
        <v>152</v>
      </c>
      <c r="G16" s="65" t="s">
        <v>114</v>
      </c>
      <c r="H16" s="65" t="s">
        <v>153</v>
      </c>
      <c r="I16" s="65" t="str">
        <f t="shared" si="1"/>
        <v xml:space="preserve">C019 Vehicle mechanical fault </v>
      </c>
      <c r="J16" s="65" t="str">
        <f t="shared" si="2"/>
        <v xml:space="preserve">C019 Vehicle mechanical fault </v>
      </c>
      <c r="K16" s="65" t="str">
        <f t="shared" si="3"/>
        <v/>
      </c>
      <c r="L16" s="65" t="str">
        <f t="shared" si="4"/>
        <v>H007</v>
      </c>
      <c r="M16" s="65" t="str">
        <f t="shared" si="5"/>
        <v>Driver loses control of vehicle</v>
      </c>
      <c r="N16" s="65" t="s">
        <v>23</v>
      </c>
      <c r="O16" s="65" t="s">
        <v>119</v>
      </c>
      <c r="P16" s="65" t="str">
        <f t="shared" si="6"/>
        <v>Haz_01 Loss of vehicle control by driver</v>
      </c>
    </row>
    <row r="17" spans="1:16" x14ac:dyDescent="0.2">
      <c r="A17" s="65" t="s">
        <v>377</v>
      </c>
      <c r="B17" s="65" t="s">
        <v>378</v>
      </c>
      <c r="C17" s="65" t="str">
        <f t="shared" si="0"/>
        <v>I2 Vehicle leaves roadway - exits carriageway</v>
      </c>
      <c r="D17" s="65"/>
      <c r="E17" s="65" t="s">
        <v>1</v>
      </c>
      <c r="F17" s="65" t="s">
        <v>152</v>
      </c>
      <c r="G17" s="65" t="s">
        <v>114</v>
      </c>
      <c r="H17" s="65" t="s">
        <v>153</v>
      </c>
      <c r="I17" s="65" t="str">
        <f t="shared" si="1"/>
        <v xml:space="preserve">C019 Vehicle mechanical fault </v>
      </c>
      <c r="J17" s="65" t="str">
        <f t="shared" si="2"/>
        <v xml:space="preserve">C019 Vehicle mechanical fault </v>
      </c>
      <c r="K17" s="65" t="str">
        <f t="shared" si="3"/>
        <v/>
      </c>
      <c r="L17" s="65" t="str">
        <f t="shared" si="4"/>
        <v>H007</v>
      </c>
      <c r="M17" s="65" t="str">
        <f t="shared" si="5"/>
        <v>Driver loses control of vehicle</v>
      </c>
      <c r="N17" s="65" t="s">
        <v>23</v>
      </c>
      <c r="O17" s="65" t="s">
        <v>119</v>
      </c>
      <c r="P17" s="65" t="str">
        <f t="shared" si="6"/>
        <v>Haz_01 Loss of vehicle control by driver</v>
      </c>
    </row>
    <row r="18" spans="1:16" x14ac:dyDescent="0.2">
      <c r="A18" s="65" t="s">
        <v>111</v>
      </c>
      <c r="B18" s="65" t="s">
        <v>112</v>
      </c>
      <c r="C18" s="65" t="str">
        <f t="shared" si="0"/>
        <v>I1 Vehicles collide in/on roadway</v>
      </c>
      <c r="D18" s="65"/>
      <c r="E18" s="65" t="s">
        <v>1</v>
      </c>
      <c r="F18" s="65" t="s">
        <v>160</v>
      </c>
      <c r="G18" s="65" t="s">
        <v>114</v>
      </c>
      <c r="H18" s="65" t="s">
        <v>161</v>
      </c>
      <c r="I18" s="65" t="str">
        <f t="shared" si="1"/>
        <v>C023 Driver distracted (other causes)</v>
      </c>
      <c r="J18" s="65" t="str">
        <f t="shared" si="2"/>
        <v>C023 Driver distracted (other causes)</v>
      </c>
      <c r="K18" s="65" t="str">
        <f t="shared" si="3"/>
        <v/>
      </c>
      <c r="L18" s="65" t="str">
        <f t="shared" si="4"/>
        <v>H007</v>
      </c>
      <c r="M18" s="65" t="str">
        <f t="shared" si="5"/>
        <v>Driver loses control of vehicle</v>
      </c>
      <c r="N18" s="65" t="s">
        <v>23</v>
      </c>
      <c r="O18" s="65" t="s">
        <v>119</v>
      </c>
      <c r="P18" s="65" t="str">
        <f t="shared" si="6"/>
        <v>Haz_01 Loss of vehicle control by driver</v>
      </c>
    </row>
    <row r="19" spans="1:16" x14ac:dyDescent="0.2">
      <c r="A19" s="65" t="s">
        <v>377</v>
      </c>
      <c r="B19" s="65" t="s">
        <v>378</v>
      </c>
      <c r="C19" s="65" t="str">
        <f t="shared" si="0"/>
        <v>I2 Vehicle leaves roadway - exits carriageway</v>
      </c>
      <c r="D19" s="65"/>
      <c r="E19" s="65" t="s">
        <v>1</v>
      </c>
      <c r="F19" s="65" t="s">
        <v>160</v>
      </c>
      <c r="G19" s="65" t="s">
        <v>114</v>
      </c>
      <c r="H19" s="65" t="s">
        <v>161</v>
      </c>
      <c r="I19" s="65" t="str">
        <f t="shared" si="1"/>
        <v>C023 Driver distracted (other causes)</v>
      </c>
      <c r="J19" s="65" t="str">
        <f t="shared" si="2"/>
        <v>C023 Driver distracted (other causes)</v>
      </c>
      <c r="K19" s="65" t="str">
        <f t="shared" si="3"/>
        <v/>
      </c>
      <c r="L19" s="65" t="str">
        <f t="shared" si="4"/>
        <v>H007</v>
      </c>
      <c r="M19" s="65" t="str">
        <f t="shared" si="5"/>
        <v>Driver loses control of vehicle</v>
      </c>
      <c r="N19" s="65" t="s">
        <v>23</v>
      </c>
      <c r="O19" s="65" t="s">
        <v>119</v>
      </c>
      <c r="P19" s="65" t="str">
        <f t="shared" si="6"/>
        <v>Haz_01 Loss of vehicle control by driver</v>
      </c>
    </row>
    <row r="20" spans="1:16" x14ac:dyDescent="0.2">
      <c r="A20" s="52" t="s">
        <v>111</v>
      </c>
      <c r="B20" s="52" t="s">
        <v>112</v>
      </c>
      <c r="C20" s="52" t="str">
        <f t="shared" si="0"/>
        <v>I1 Vehicles collide in/on roadway</v>
      </c>
      <c r="E20" s="52" t="s">
        <v>1</v>
      </c>
      <c r="F20" s="52" t="s">
        <v>184</v>
      </c>
      <c r="G20" s="52" t="s">
        <v>114</v>
      </c>
      <c r="H20" s="52" t="s">
        <v>185</v>
      </c>
      <c r="I20" s="52" t="str">
        <f t="shared" si="1"/>
        <v>C035 Driver distracted by reading road/rail signs and signals</v>
      </c>
      <c r="J20" s="52" t="str">
        <f t="shared" si="2"/>
        <v>C035 Driver distracted by reading road/rail signs and signals</v>
      </c>
      <c r="K20" s="52" t="str">
        <f t="shared" si="3"/>
        <v/>
      </c>
      <c r="L20" s="52" t="str">
        <f t="shared" si="4"/>
        <v>H007</v>
      </c>
      <c r="M20" s="52" t="str">
        <f t="shared" si="5"/>
        <v>Driver loses control of vehicle</v>
      </c>
      <c r="N20" s="52" t="s">
        <v>23</v>
      </c>
      <c r="O20" s="52" t="s">
        <v>119</v>
      </c>
      <c r="P20" s="52" t="str">
        <f t="shared" si="6"/>
        <v>Haz_01 Loss of vehicle control by driver</v>
      </c>
    </row>
    <row r="21" spans="1:16" x14ac:dyDescent="0.2">
      <c r="A21" s="52" t="s">
        <v>377</v>
      </c>
      <c r="B21" s="52" t="s">
        <v>378</v>
      </c>
      <c r="C21" s="52" t="str">
        <f t="shared" si="0"/>
        <v>I2 Vehicle leaves roadway - exits carriageway</v>
      </c>
      <c r="E21" s="52" t="s">
        <v>1</v>
      </c>
      <c r="F21" s="52" t="s">
        <v>184</v>
      </c>
      <c r="G21" s="52" t="s">
        <v>114</v>
      </c>
      <c r="H21" s="52" t="s">
        <v>185</v>
      </c>
      <c r="I21" s="52" t="str">
        <f t="shared" si="1"/>
        <v>C035 Driver distracted by reading road/rail signs and signals</v>
      </c>
      <c r="J21" s="52" t="str">
        <f t="shared" si="2"/>
        <v>C035 Driver distracted by reading road/rail signs and signals</v>
      </c>
      <c r="K21" s="52" t="str">
        <f t="shared" si="3"/>
        <v/>
      </c>
      <c r="L21" s="52" t="str">
        <f t="shared" si="4"/>
        <v>H007</v>
      </c>
      <c r="M21" s="52" t="str">
        <f t="shared" si="5"/>
        <v>Driver loses control of vehicle</v>
      </c>
      <c r="N21" s="52" t="s">
        <v>23</v>
      </c>
      <c r="O21" s="52" t="s">
        <v>119</v>
      </c>
      <c r="P21" s="52" t="str">
        <f t="shared" si="6"/>
        <v>Haz_01 Loss of vehicle control by driver</v>
      </c>
    </row>
    <row r="22" spans="1:16" x14ac:dyDescent="0.2">
      <c r="A22" s="52" t="s">
        <v>111</v>
      </c>
      <c r="B22" s="52" t="s">
        <v>112</v>
      </c>
      <c r="C22" s="52" t="str">
        <f t="shared" si="0"/>
        <v>I1 Vehicles collide in/on roadway</v>
      </c>
      <c r="E22" s="52" t="s">
        <v>1</v>
      </c>
      <c r="F22" s="52" t="s">
        <v>186</v>
      </c>
      <c r="G22" s="52" t="s">
        <v>114</v>
      </c>
      <c r="H22" s="52" t="s">
        <v>187</v>
      </c>
      <c r="I22" s="52" t="str">
        <f t="shared" si="1"/>
        <v>C036 Driver over-reaction</v>
      </c>
      <c r="J22" s="52" t="str">
        <f t="shared" si="2"/>
        <v>C036 Driver over-reaction</v>
      </c>
      <c r="K22" s="52" t="str">
        <f t="shared" si="3"/>
        <v/>
      </c>
      <c r="L22" s="52" t="str">
        <f t="shared" si="4"/>
        <v>H007</v>
      </c>
      <c r="M22" s="52" t="str">
        <f t="shared" si="5"/>
        <v>Driver loses control of vehicle</v>
      </c>
      <c r="N22" s="52" t="s">
        <v>23</v>
      </c>
      <c r="O22" s="52" t="s">
        <v>119</v>
      </c>
      <c r="P22" s="52" t="str">
        <f t="shared" si="6"/>
        <v>Haz_01 Loss of vehicle control by driver</v>
      </c>
    </row>
    <row r="23" spans="1:16" x14ac:dyDescent="0.2">
      <c r="A23" s="52" t="s">
        <v>377</v>
      </c>
      <c r="B23" s="52" t="s">
        <v>378</v>
      </c>
      <c r="C23" s="52" t="str">
        <f t="shared" si="0"/>
        <v>I2 Vehicle leaves roadway - exits carriageway</v>
      </c>
      <c r="E23" s="52" t="s">
        <v>1</v>
      </c>
      <c r="F23" s="52" t="s">
        <v>186</v>
      </c>
      <c r="G23" s="52" t="s">
        <v>114</v>
      </c>
      <c r="H23" s="52" t="s">
        <v>187</v>
      </c>
      <c r="I23" s="52" t="str">
        <f t="shared" si="1"/>
        <v>C036 Driver over-reaction</v>
      </c>
      <c r="J23" s="52" t="str">
        <f t="shared" si="2"/>
        <v>C036 Driver over-reaction</v>
      </c>
      <c r="K23" s="52" t="str">
        <f t="shared" si="3"/>
        <v/>
      </c>
      <c r="L23" s="52" t="str">
        <f t="shared" si="4"/>
        <v>H007</v>
      </c>
      <c r="M23" s="52" t="str">
        <f t="shared" si="5"/>
        <v>Driver loses control of vehicle</v>
      </c>
      <c r="N23" s="52" t="s">
        <v>23</v>
      </c>
      <c r="O23" s="52" t="s">
        <v>119</v>
      </c>
      <c r="P23" s="52" t="str">
        <f t="shared" si="6"/>
        <v>Haz_01 Loss of vehicle control by driver</v>
      </c>
    </row>
    <row r="24" spans="1:16" x14ac:dyDescent="0.2">
      <c r="A24" s="52" t="s">
        <v>111</v>
      </c>
      <c r="B24" s="52" t="s">
        <v>112</v>
      </c>
      <c r="C24" s="52" t="str">
        <f t="shared" si="0"/>
        <v>I1 Vehicles collide in/on roadway</v>
      </c>
      <c r="E24" s="52" t="s">
        <v>1</v>
      </c>
      <c r="F24" s="52" t="s">
        <v>188</v>
      </c>
      <c r="G24" s="52" t="s">
        <v>114</v>
      </c>
      <c r="H24" s="52" t="s">
        <v>189</v>
      </c>
      <c r="I24" s="52" t="str">
        <f t="shared" si="1"/>
        <v>C037 Debris or obstruction on roadway</v>
      </c>
      <c r="J24" s="52" t="str">
        <f t="shared" si="2"/>
        <v>C037 Debris or obstruction on roadway</v>
      </c>
      <c r="K24" s="52" t="str">
        <f t="shared" si="3"/>
        <v/>
      </c>
      <c r="L24" s="52" t="str">
        <f t="shared" si="4"/>
        <v>H007</v>
      </c>
      <c r="M24" s="52" t="str">
        <f t="shared" si="5"/>
        <v>Driver loses control of vehicle</v>
      </c>
      <c r="N24" s="52" t="s">
        <v>23</v>
      </c>
      <c r="O24" s="52" t="s">
        <v>119</v>
      </c>
      <c r="P24" s="52" t="str">
        <f t="shared" si="6"/>
        <v>Haz_01 Loss of vehicle control by driver</v>
      </c>
    </row>
    <row r="25" spans="1:16" x14ac:dyDescent="0.2">
      <c r="A25" s="52" t="s">
        <v>377</v>
      </c>
      <c r="B25" s="52" t="s">
        <v>378</v>
      </c>
      <c r="C25" s="52" t="str">
        <f t="shared" si="0"/>
        <v>I2 Vehicle leaves roadway - exits carriageway</v>
      </c>
      <c r="E25" s="52" t="s">
        <v>1</v>
      </c>
      <c r="F25" s="52" t="s">
        <v>188</v>
      </c>
      <c r="G25" s="52" t="s">
        <v>114</v>
      </c>
      <c r="H25" s="52" t="s">
        <v>189</v>
      </c>
      <c r="I25" s="52" t="str">
        <f t="shared" si="1"/>
        <v>C037 Debris or obstruction on roadway</v>
      </c>
      <c r="J25" s="52" t="str">
        <f t="shared" si="2"/>
        <v>C037 Debris or obstruction on roadway</v>
      </c>
      <c r="K25" s="52" t="str">
        <f t="shared" si="3"/>
        <v/>
      </c>
      <c r="L25" s="52" t="str">
        <f t="shared" si="4"/>
        <v>H007</v>
      </c>
      <c r="M25" s="52" t="str">
        <f t="shared" si="5"/>
        <v>Driver loses control of vehicle</v>
      </c>
      <c r="N25" s="52" t="s">
        <v>23</v>
      </c>
      <c r="O25" s="52" t="s">
        <v>119</v>
      </c>
      <c r="P25" s="52" t="str">
        <f t="shared" si="6"/>
        <v>Haz_01 Loss of vehicle control by driver</v>
      </c>
    </row>
    <row r="26" spans="1:16" x14ac:dyDescent="0.2">
      <c r="A26" s="52" t="s">
        <v>377</v>
      </c>
      <c r="B26" s="52" t="s">
        <v>378</v>
      </c>
      <c r="C26" s="52" t="str">
        <f t="shared" si="0"/>
        <v>I2 Vehicle leaves roadway - exits carriageway</v>
      </c>
      <c r="E26" s="52" t="s">
        <v>1</v>
      </c>
      <c r="F26" s="52" t="s">
        <v>188</v>
      </c>
      <c r="G26" s="52" t="s">
        <v>309</v>
      </c>
      <c r="H26" s="52" t="s">
        <v>311</v>
      </c>
      <c r="I26" s="52" t="str">
        <f t="shared" si="1"/>
        <v>C037 Debris or obstruction on roadway (sub-cause)</v>
      </c>
      <c r="J26" s="52" t="str">
        <f t="shared" si="2"/>
        <v>C109 Derailment</v>
      </c>
      <c r="K26" s="52" t="str">
        <f t="shared" si="3"/>
        <v>C037 Debris or obstruction on roadway (sub-cause)</v>
      </c>
      <c r="L26" s="52" t="str">
        <f t="shared" si="4"/>
        <v>H007</v>
      </c>
      <c r="M26" s="52" t="str">
        <f t="shared" si="5"/>
        <v>Driver loses control of vehicle</v>
      </c>
      <c r="N26" s="52" t="s">
        <v>23</v>
      </c>
      <c r="O26" s="52" t="s">
        <v>119</v>
      </c>
      <c r="P26" s="52" t="str">
        <f t="shared" si="6"/>
        <v>Haz_01 Loss of vehicle control by driver</v>
      </c>
    </row>
    <row r="27" spans="1:16" x14ac:dyDescent="0.2">
      <c r="A27" s="52" t="s">
        <v>111</v>
      </c>
      <c r="B27" s="52" t="s">
        <v>112</v>
      </c>
      <c r="C27" s="52" t="str">
        <f t="shared" si="0"/>
        <v>I1 Vehicles collide in/on roadway</v>
      </c>
      <c r="E27" s="52" t="s">
        <v>1</v>
      </c>
      <c r="F27" s="52" t="s">
        <v>190</v>
      </c>
      <c r="G27" s="52" t="s">
        <v>114</v>
      </c>
      <c r="H27" s="52" t="s">
        <v>191</v>
      </c>
      <c r="I27" s="52" t="str">
        <f t="shared" si="1"/>
        <v>C038 Encounters abnormal/Oversize load</v>
      </c>
      <c r="J27" s="52" t="str">
        <f t="shared" si="2"/>
        <v>C038 Encounters abnormal/Oversize load</v>
      </c>
      <c r="K27" s="52" t="str">
        <f t="shared" si="3"/>
        <v/>
      </c>
      <c r="L27" s="52" t="str">
        <f t="shared" si="4"/>
        <v>H007</v>
      </c>
      <c r="M27" s="52" t="str">
        <f t="shared" si="5"/>
        <v>Driver loses control of vehicle</v>
      </c>
      <c r="N27" s="52" t="s">
        <v>23</v>
      </c>
      <c r="O27" s="52" t="s">
        <v>119</v>
      </c>
      <c r="P27" s="52" t="str">
        <f t="shared" si="6"/>
        <v>Haz_01 Loss of vehicle control by driver</v>
      </c>
    </row>
    <row r="28" spans="1:16" x14ac:dyDescent="0.2">
      <c r="A28" s="52" t="s">
        <v>377</v>
      </c>
      <c r="B28" s="52" t="s">
        <v>378</v>
      </c>
      <c r="C28" s="52" t="str">
        <f t="shared" si="0"/>
        <v>I2 Vehicle leaves roadway - exits carriageway</v>
      </c>
      <c r="E28" s="52" t="s">
        <v>1</v>
      </c>
      <c r="F28" s="52" t="s">
        <v>190</v>
      </c>
      <c r="G28" s="52" t="s">
        <v>114</v>
      </c>
      <c r="H28" s="52" t="s">
        <v>191</v>
      </c>
      <c r="I28" s="52" t="str">
        <f t="shared" si="1"/>
        <v>C038 Encounters abnormal/Oversize load</v>
      </c>
      <c r="J28" s="52" t="str">
        <f t="shared" si="2"/>
        <v>C038 Encounters abnormal/Oversize load</v>
      </c>
      <c r="K28" s="52" t="str">
        <f t="shared" si="3"/>
        <v/>
      </c>
      <c r="L28" s="52" t="str">
        <f t="shared" si="4"/>
        <v>H007</v>
      </c>
      <c r="M28" s="52" t="str">
        <f t="shared" si="5"/>
        <v>Driver loses control of vehicle</v>
      </c>
      <c r="N28" s="52" t="s">
        <v>23</v>
      </c>
      <c r="O28" s="52" t="s">
        <v>119</v>
      </c>
      <c r="P28" s="52" t="str">
        <f t="shared" si="6"/>
        <v>Haz_01 Loss of vehicle control by driver</v>
      </c>
    </row>
    <row r="29" spans="1:16" x14ac:dyDescent="0.2">
      <c r="A29" s="52" t="s">
        <v>111</v>
      </c>
      <c r="B29" s="52" t="s">
        <v>112</v>
      </c>
      <c r="C29" s="52" t="str">
        <f t="shared" si="0"/>
        <v>I1 Vehicles collide in/on roadway</v>
      </c>
      <c r="E29" s="52" t="s">
        <v>1</v>
      </c>
      <c r="F29" s="52" t="s">
        <v>192</v>
      </c>
      <c r="G29" s="52" t="s">
        <v>114</v>
      </c>
      <c r="H29" s="52" t="s">
        <v>193</v>
      </c>
      <c r="I29" s="52" t="str">
        <f t="shared" si="1"/>
        <v>C039 Encounters Emergency Service Vehicle on Call</v>
      </c>
      <c r="J29" s="52" t="str">
        <f t="shared" si="2"/>
        <v>C039 Encounters Emergency Service Vehicle on Call</v>
      </c>
      <c r="K29" s="52" t="str">
        <f t="shared" si="3"/>
        <v/>
      </c>
      <c r="L29" s="52" t="str">
        <f t="shared" si="4"/>
        <v>H007</v>
      </c>
      <c r="M29" s="52" t="str">
        <f t="shared" si="5"/>
        <v>Driver loses control of vehicle</v>
      </c>
      <c r="N29" s="52" t="s">
        <v>23</v>
      </c>
      <c r="O29" s="52" t="s">
        <v>119</v>
      </c>
      <c r="P29" s="52" t="str">
        <f t="shared" si="6"/>
        <v>Haz_01 Loss of vehicle control by driver</v>
      </c>
    </row>
    <row r="30" spans="1:16" x14ac:dyDescent="0.2">
      <c r="A30" s="52" t="s">
        <v>377</v>
      </c>
      <c r="B30" s="52" t="s">
        <v>378</v>
      </c>
      <c r="C30" s="52" t="str">
        <f t="shared" si="0"/>
        <v>I2 Vehicle leaves roadway - exits carriageway</v>
      </c>
      <c r="E30" s="52" t="s">
        <v>1</v>
      </c>
      <c r="F30" s="52" t="s">
        <v>192</v>
      </c>
      <c r="G30" s="52" t="s">
        <v>114</v>
      </c>
      <c r="H30" s="52" t="s">
        <v>193</v>
      </c>
      <c r="I30" s="52" t="str">
        <f t="shared" si="1"/>
        <v>C039 Encounters Emergency Service Vehicle on Call</v>
      </c>
      <c r="J30" s="52" t="str">
        <f t="shared" si="2"/>
        <v>C039 Encounters Emergency Service Vehicle on Call</v>
      </c>
      <c r="K30" s="52" t="str">
        <f t="shared" si="3"/>
        <v/>
      </c>
      <c r="L30" s="52" t="str">
        <f t="shared" si="4"/>
        <v>H007</v>
      </c>
      <c r="M30" s="52" t="str">
        <f t="shared" si="5"/>
        <v>Driver loses control of vehicle</v>
      </c>
      <c r="N30" s="52" t="s">
        <v>23</v>
      </c>
      <c r="O30" s="52" t="s">
        <v>119</v>
      </c>
      <c r="P30" s="52" t="str">
        <f t="shared" si="6"/>
        <v>Haz_01 Loss of vehicle control by driver</v>
      </c>
    </row>
    <row r="31" spans="1:16" x14ac:dyDescent="0.2">
      <c r="A31" s="52" t="s">
        <v>111</v>
      </c>
      <c r="B31" s="52" t="s">
        <v>112</v>
      </c>
      <c r="C31" s="52" t="str">
        <f t="shared" si="0"/>
        <v>I1 Vehicles collide in/on roadway</v>
      </c>
      <c r="E31" s="52" t="s">
        <v>1</v>
      </c>
      <c r="F31" s="52" t="s">
        <v>194</v>
      </c>
      <c r="G31" s="52" t="s">
        <v>114</v>
      </c>
      <c r="H31" s="52" t="s">
        <v>195</v>
      </c>
      <c r="I31" s="52" t="str">
        <f t="shared" si="1"/>
        <v>C040 Pedestrian crossing roadway</v>
      </c>
      <c r="J31" s="52" t="str">
        <f t="shared" si="2"/>
        <v>C040 Pedestrian crossing roadway</v>
      </c>
      <c r="K31" s="52" t="str">
        <f t="shared" si="3"/>
        <v/>
      </c>
      <c r="L31" s="52" t="str">
        <f t="shared" si="4"/>
        <v>H007</v>
      </c>
      <c r="M31" s="52" t="str">
        <f t="shared" si="5"/>
        <v>Driver loses control of vehicle</v>
      </c>
      <c r="N31" s="52" t="s">
        <v>23</v>
      </c>
      <c r="O31" s="52" t="s">
        <v>119</v>
      </c>
      <c r="P31" s="52" t="str">
        <f t="shared" si="6"/>
        <v>Haz_01 Loss of vehicle control by driver</v>
      </c>
    </row>
    <row r="32" spans="1:16" x14ac:dyDescent="0.2">
      <c r="A32" s="52" t="s">
        <v>377</v>
      </c>
      <c r="B32" s="52" t="s">
        <v>378</v>
      </c>
      <c r="C32" s="52" t="str">
        <f t="shared" si="0"/>
        <v>I2 Vehicle leaves roadway - exits carriageway</v>
      </c>
      <c r="E32" s="52" t="s">
        <v>1</v>
      </c>
      <c r="F32" s="52" t="s">
        <v>194</v>
      </c>
      <c r="G32" s="52" t="s">
        <v>114</v>
      </c>
      <c r="H32" s="52" t="s">
        <v>195</v>
      </c>
      <c r="I32" s="52" t="str">
        <f t="shared" si="1"/>
        <v>C040 Pedestrian crossing roadway</v>
      </c>
      <c r="J32" s="52" t="str">
        <f t="shared" si="2"/>
        <v>C040 Pedestrian crossing roadway</v>
      </c>
      <c r="K32" s="52" t="str">
        <f t="shared" si="3"/>
        <v/>
      </c>
      <c r="L32" s="52" t="str">
        <f t="shared" si="4"/>
        <v>H007</v>
      </c>
      <c r="M32" s="52" t="str">
        <f t="shared" si="5"/>
        <v>Driver loses control of vehicle</v>
      </c>
      <c r="N32" s="52" t="s">
        <v>23</v>
      </c>
      <c r="O32" s="52" t="s">
        <v>119</v>
      </c>
      <c r="P32" s="52" t="str">
        <f t="shared" si="6"/>
        <v>Haz_01 Loss of vehicle control by driver</v>
      </c>
    </row>
    <row r="33" spans="1:16" x14ac:dyDescent="0.2">
      <c r="A33" s="52" t="s">
        <v>111</v>
      </c>
      <c r="B33" s="52" t="s">
        <v>112</v>
      </c>
      <c r="C33" s="52" t="str">
        <f t="shared" si="0"/>
        <v>I1 Vehicles collide in/on roadway</v>
      </c>
      <c r="E33" s="52" t="s">
        <v>1</v>
      </c>
      <c r="F33" s="52" t="s">
        <v>196</v>
      </c>
      <c r="G33" s="52" t="s">
        <v>194</v>
      </c>
      <c r="H33" s="52" t="s">
        <v>197</v>
      </c>
      <c r="I33" s="52" t="str">
        <f t="shared" si="1"/>
        <v>C041 Pedestrian crosses both carriageways to reach emergency phone (sub-cause)</v>
      </c>
      <c r="J33" s="52" t="str">
        <f t="shared" si="2"/>
        <v>C040 Pedestrian crossing roadway</v>
      </c>
      <c r="K33" s="52" t="str">
        <f t="shared" si="3"/>
        <v>C041 Pedestrian crosses both carriageways to reach emergency phone (sub-cause)</v>
      </c>
      <c r="L33" s="52" t="str">
        <f t="shared" si="4"/>
        <v>H007</v>
      </c>
      <c r="M33" s="52" t="str">
        <f t="shared" si="5"/>
        <v>Driver loses control of vehicle</v>
      </c>
      <c r="N33" s="52" t="s">
        <v>23</v>
      </c>
      <c r="O33" s="52" t="s">
        <v>119</v>
      </c>
      <c r="P33" s="52" t="str">
        <f t="shared" si="6"/>
        <v>Haz_01 Loss of vehicle control by driver</v>
      </c>
    </row>
    <row r="34" spans="1:16" x14ac:dyDescent="0.2">
      <c r="A34" s="52" t="s">
        <v>377</v>
      </c>
      <c r="B34" s="52" t="s">
        <v>378</v>
      </c>
      <c r="C34" s="52" t="str">
        <f t="shared" si="0"/>
        <v>I2 Vehicle leaves roadway - exits carriageway</v>
      </c>
      <c r="E34" s="52" t="s">
        <v>1</v>
      </c>
      <c r="F34" s="52" t="s">
        <v>196</v>
      </c>
      <c r="G34" s="52" t="s">
        <v>194</v>
      </c>
      <c r="H34" s="52" t="s">
        <v>197</v>
      </c>
      <c r="I34" s="52" t="str">
        <f t="shared" si="1"/>
        <v>C041 Pedestrian crosses both carriageways to reach emergency phone (sub-cause)</v>
      </c>
      <c r="J34" s="52" t="str">
        <f t="shared" si="2"/>
        <v>C040 Pedestrian crossing roadway</v>
      </c>
      <c r="K34" s="52" t="str">
        <f t="shared" si="3"/>
        <v>C041 Pedestrian crosses both carriageways to reach emergency phone (sub-cause)</v>
      </c>
      <c r="L34" s="52" t="str">
        <f t="shared" si="4"/>
        <v>H007</v>
      </c>
      <c r="M34" s="52" t="str">
        <f t="shared" si="5"/>
        <v>Driver loses control of vehicle</v>
      </c>
      <c r="N34" s="52" t="s">
        <v>23</v>
      </c>
      <c r="O34" s="52" t="s">
        <v>119</v>
      </c>
      <c r="P34" s="52" t="str">
        <f t="shared" si="6"/>
        <v>Haz_01 Loss of vehicle control by driver</v>
      </c>
    </row>
    <row r="35" spans="1:16" x14ac:dyDescent="0.2">
      <c r="A35" s="52" t="s">
        <v>111</v>
      </c>
      <c r="B35" s="52" t="s">
        <v>112</v>
      </c>
      <c r="C35" s="52" t="str">
        <f t="shared" si="0"/>
        <v>I1 Vehicles collide in/on roadway</v>
      </c>
      <c r="E35" s="52" t="s">
        <v>1</v>
      </c>
      <c r="F35" s="52" t="s">
        <v>198</v>
      </c>
      <c r="G35" s="52" t="s">
        <v>194</v>
      </c>
      <c r="H35" s="52" t="s">
        <v>199</v>
      </c>
      <c r="I35" s="52" t="str">
        <f t="shared" si="1"/>
        <v>C042 Pedestrian crossing lanes from broken down vehicle (sub-cause)</v>
      </c>
      <c r="J35" s="52" t="str">
        <f t="shared" si="2"/>
        <v>C040 Pedestrian crossing roadway</v>
      </c>
      <c r="K35" s="52" t="str">
        <f t="shared" si="3"/>
        <v>C042 Pedestrian crossing lanes from broken down vehicle (sub-cause)</v>
      </c>
      <c r="L35" s="52" t="str">
        <f t="shared" si="4"/>
        <v>H007</v>
      </c>
      <c r="M35" s="52" t="str">
        <f t="shared" si="5"/>
        <v>Driver loses control of vehicle</v>
      </c>
      <c r="N35" s="52" t="s">
        <v>23</v>
      </c>
      <c r="O35" s="52" t="s">
        <v>119</v>
      </c>
      <c r="P35" s="52" t="str">
        <f t="shared" si="6"/>
        <v>Haz_01 Loss of vehicle control by driver</v>
      </c>
    </row>
    <row r="36" spans="1:16" x14ac:dyDescent="0.2">
      <c r="A36" s="52" t="s">
        <v>377</v>
      </c>
      <c r="B36" s="52" t="s">
        <v>378</v>
      </c>
      <c r="C36" s="52" t="str">
        <f t="shared" si="0"/>
        <v>I2 Vehicle leaves roadway - exits carriageway</v>
      </c>
      <c r="E36" s="52" t="s">
        <v>1</v>
      </c>
      <c r="F36" s="52" t="s">
        <v>198</v>
      </c>
      <c r="G36" s="52" t="s">
        <v>194</v>
      </c>
      <c r="H36" s="52" t="s">
        <v>199</v>
      </c>
      <c r="I36" s="52" t="str">
        <f t="shared" si="1"/>
        <v>C042 Pedestrian crossing lanes from broken down vehicle (sub-cause)</v>
      </c>
      <c r="J36" s="52" t="str">
        <f t="shared" si="2"/>
        <v>C040 Pedestrian crossing roadway</v>
      </c>
      <c r="K36" s="52" t="str">
        <f t="shared" si="3"/>
        <v>C042 Pedestrian crossing lanes from broken down vehicle (sub-cause)</v>
      </c>
      <c r="L36" s="52" t="str">
        <f t="shared" si="4"/>
        <v>H007</v>
      </c>
      <c r="M36" s="52" t="str">
        <f t="shared" si="5"/>
        <v>Driver loses control of vehicle</v>
      </c>
      <c r="N36" s="52" t="s">
        <v>23</v>
      </c>
      <c r="O36" s="52" t="s">
        <v>119</v>
      </c>
      <c r="P36" s="52" t="str">
        <f t="shared" si="6"/>
        <v>Haz_01 Loss of vehicle control by driver</v>
      </c>
    </row>
    <row r="37" spans="1:16" x14ac:dyDescent="0.2">
      <c r="A37" s="52" t="s">
        <v>111</v>
      </c>
      <c r="B37" s="52" t="s">
        <v>112</v>
      </c>
      <c r="C37" s="52" t="str">
        <f t="shared" si="0"/>
        <v>I1 Vehicles collide in/on roadway</v>
      </c>
      <c r="E37" s="52" t="s">
        <v>1</v>
      </c>
      <c r="F37" s="52" t="s">
        <v>200</v>
      </c>
      <c r="G37" s="52" t="s">
        <v>194</v>
      </c>
      <c r="H37" s="52" t="s">
        <v>201</v>
      </c>
      <c r="I37" s="52" t="str">
        <f t="shared" si="1"/>
        <v>C043 Shortcut (sub-cause)</v>
      </c>
      <c r="J37" s="52" t="str">
        <f t="shared" si="2"/>
        <v>C040 Pedestrian crossing roadway</v>
      </c>
      <c r="K37" s="52" t="str">
        <f t="shared" si="3"/>
        <v>C043 Shortcut (sub-cause)</v>
      </c>
      <c r="L37" s="52" t="str">
        <f t="shared" si="4"/>
        <v>H007</v>
      </c>
      <c r="M37" s="52" t="str">
        <f t="shared" si="5"/>
        <v>Driver loses control of vehicle</v>
      </c>
      <c r="N37" s="52" t="s">
        <v>23</v>
      </c>
      <c r="O37" s="52" t="s">
        <v>119</v>
      </c>
      <c r="P37" s="52" t="str">
        <f t="shared" si="6"/>
        <v>Haz_01 Loss of vehicle control by driver</v>
      </c>
    </row>
    <row r="38" spans="1:16" x14ac:dyDescent="0.2">
      <c r="A38" s="52" t="s">
        <v>377</v>
      </c>
      <c r="B38" s="52" t="s">
        <v>378</v>
      </c>
      <c r="C38" s="52" t="str">
        <f t="shared" si="0"/>
        <v>I2 Vehicle leaves roadway - exits carriageway</v>
      </c>
      <c r="E38" s="52" t="s">
        <v>1</v>
      </c>
      <c r="F38" s="52" t="s">
        <v>200</v>
      </c>
      <c r="G38" s="52" t="s">
        <v>194</v>
      </c>
      <c r="H38" s="52" t="s">
        <v>201</v>
      </c>
      <c r="I38" s="52" t="str">
        <f t="shared" si="1"/>
        <v>C043 Shortcut (sub-cause)</v>
      </c>
      <c r="J38" s="52" t="str">
        <f t="shared" si="2"/>
        <v>C040 Pedestrian crossing roadway</v>
      </c>
      <c r="K38" s="52" t="str">
        <f t="shared" si="3"/>
        <v>C043 Shortcut (sub-cause)</v>
      </c>
      <c r="L38" s="52" t="str">
        <f t="shared" si="4"/>
        <v>H007</v>
      </c>
      <c r="M38" s="52" t="str">
        <f t="shared" si="5"/>
        <v>Driver loses control of vehicle</v>
      </c>
      <c r="N38" s="52" t="s">
        <v>23</v>
      </c>
      <c r="O38" s="52" t="s">
        <v>119</v>
      </c>
      <c r="P38" s="52" t="str">
        <f t="shared" si="6"/>
        <v>Haz_01 Loss of vehicle control by driver</v>
      </c>
    </row>
    <row r="39" spans="1:16" x14ac:dyDescent="0.2">
      <c r="A39" s="52" t="s">
        <v>111</v>
      </c>
      <c r="B39" s="52" t="s">
        <v>112</v>
      </c>
      <c r="C39" s="52" t="str">
        <f t="shared" si="0"/>
        <v>I1 Vehicles collide in/on roadway</v>
      </c>
      <c r="E39" s="52" t="s">
        <v>1</v>
      </c>
      <c r="F39" s="52" t="s">
        <v>202</v>
      </c>
      <c r="G39" s="52" t="s">
        <v>194</v>
      </c>
      <c r="H39" s="52" t="s">
        <v>203</v>
      </c>
      <c r="I39" s="52" t="str">
        <f t="shared" si="1"/>
        <v>C044 To catch public transport (sub-cause)</v>
      </c>
      <c r="J39" s="52" t="str">
        <f t="shared" si="2"/>
        <v>C040 Pedestrian crossing roadway</v>
      </c>
      <c r="K39" s="52" t="str">
        <f t="shared" si="3"/>
        <v>C044 To catch public transport (sub-cause)</v>
      </c>
      <c r="L39" s="52" t="str">
        <f t="shared" si="4"/>
        <v>H007</v>
      </c>
      <c r="M39" s="52" t="str">
        <f t="shared" si="5"/>
        <v>Driver loses control of vehicle</v>
      </c>
      <c r="N39" s="52" t="s">
        <v>23</v>
      </c>
      <c r="O39" s="52" t="s">
        <v>119</v>
      </c>
      <c r="P39" s="52" t="str">
        <f t="shared" si="6"/>
        <v>Haz_01 Loss of vehicle control by driver</v>
      </c>
    </row>
    <row r="40" spans="1:16" x14ac:dyDescent="0.2">
      <c r="A40" s="52" t="s">
        <v>377</v>
      </c>
      <c r="B40" s="52" t="s">
        <v>378</v>
      </c>
      <c r="C40" s="52" t="str">
        <f t="shared" si="0"/>
        <v>I2 Vehicle leaves roadway - exits carriageway</v>
      </c>
      <c r="E40" s="52" t="s">
        <v>1</v>
      </c>
      <c r="F40" s="52" t="s">
        <v>202</v>
      </c>
      <c r="G40" s="52" t="s">
        <v>194</v>
      </c>
      <c r="H40" s="52" t="s">
        <v>203</v>
      </c>
      <c r="I40" s="52" t="str">
        <f t="shared" si="1"/>
        <v>C044 To catch public transport (sub-cause)</v>
      </c>
      <c r="J40" s="52" t="str">
        <f t="shared" si="2"/>
        <v>C040 Pedestrian crossing roadway</v>
      </c>
      <c r="K40" s="52" t="str">
        <f t="shared" si="3"/>
        <v>C044 To catch public transport (sub-cause)</v>
      </c>
      <c r="L40" s="52" t="str">
        <f t="shared" si="4"/>
        <v>H007</v>
      </c>
      <c r="M40" s="52" t="str">
        <f t="shared" si="5"/>
        <v>Driver loses control of vehicle</v>
      </c>
      <c r="N40" s="52" t="s">
        <v>23</v>
      </c>
      <c r="O40" s="52" t="s">
        <v>119</v>
      </c>
      <c r="P40" s="52" t="str">
        <f t="shared" si="6"/>
        <v>Haz_01 Loss of vehicle control by driver</v>
      </c>
    </row>
    <row r="41" spans="1:16" x14ac:dyDescent="0.2">
      <c r="A41" s="52" t="s">
        <v>111</v>
      </c>
      <c r="B41" s="52" t="s">
        <v>112</v>
      </c>
      <c r="C41" s="52" t="str">
        <f t="shared" si="0"/>
        <v>I1 Vehicles collide in/on roadway</v>
      </c>
      <c r="E41" s="52" t="s">
        <v>1</v>
      </c>
      <c r="F41" s="52" t="s">
        <v>204</v>
      </c>
      <c r="G41" s="52" t="s">
        <v>194</v>
      </c>
      <c r="H41" s="52" t="s">
        <v>205</v>
      </c>
      <c r="I41" s="52" t="str">
        <f t="shared" si="1"/>
        <v>C045 Other non time-critical destination (sub-cause)</v>
      </c>
      <c r="J41" s="52" t="str">
        <f t="shared" si="2"/>
        <v>C040 Pedestrian crossing roadway</v>
      </c>
      <c r="K41" s="52" t="str">
        <f t="shared" si="3"/>
        <v>C045 Other non time-critical destination (sub-cause)</v>
      </c>
      <c r="L41" s="52" t="str">
        <f t="shared" si="4"/>
        <v>H007</v>
      </c>
      <c r="M41" s="52" t="str">
        <f t="shared" si="5"/>
        <v>Driver loses control of vehicle</v>
      </c>
      <c r="N41" s="52" t="s">
        <v>23</v>
      </c>
      <c r="O41" s="52" t="s">
        <v>119</v>
      </c>
      <c r="P41" s="52" t="str">
        <f t="shared" si="6"/>
        <v>Haz_01 Loss of vehicle control by driver</v>
      </c>
    </row>
    <row r="42" spans="1:16" x14ac:dyDescent="0.2">
      <c r="A42" s="52" t="s">
        <v>377</v>
      </c>
      <c r="B42" s="52" t="s">
        <v>378</v>
      </c>
      <c r="C42" s="52" t="str">
        <f t="shared" si="0"/>
        <v>I2 Vehicle leaves roadway - exits carriageway</v>
      </c>
      <c r="E42" s="52" t="s">
        <v>1</v>
      </c>
      <c r="F42" s="52" t="s">
        <v>204</v>
      </c>
      <c r="G42" s="52" t="s">
        <v>194</v>
      </c>
      <c r="H42" s="52" t="s">
        <v>205</v>
      </c>
      <c r="I42" s="52" t="str">
        <f t="shared" si="1"/>
        <v>C045 Other non time-critical destination (sub-cause)</v>
      </c>
      <c r="J42" s="52" t="str">
        <f t="shared" si="2"/>
        <v>C040 Pedestrian crossing roadway</v>
      </c>
      <c r="K42" s="52" t="str">
        <f t="shared" si="3"/>
        <v>C045 Other non time-critical destination (sub-cause)</v>
      </c>
      <c r="L42" s="52" t="str">
        <f t="shared" si="4"/>
        <v>H007</v>
      </c>
      <c r="M42" s="52" t="str">
        <f t="shared" si="5"/>
        <v>Driver loses control of vehicle</v>
      </c>
      <c r="N42" s="52" t="s">
        <v>23</v>
      </c>
      <c r="O42" s="52" t="s">
        <v>119</v>
      </c>
      <c r="P42" s="52" t="str">
        <f t="shared" si="6"/>
        <v>Haz_01 Loss of vehicle control by driver</v>
      </c>
    </row>
    <row r="43" spans="1:16" x14ac:dyDescent="0.2">
      <c r="A43" s="52" t="s">
        <v>111</v>
      </c>
      <c r="B43" s="52" t="s">
        <v>112</v>
      </c>
      <c r="C43" s="52" t="str">
        <f t="shared" si="0"/>
        <v>I1 Vehicles collide in/on roadway</v>
      </c>
      <c r="E43" s="52" t="s">
        <v>1</v>
      </c>
      <c r="F43" s="52" t="s">
        <v>206</v>
      </c>
      <c r="G43" s="52" t="s">
        <v>194</v>
      </c>
      <c r="H43" s="52" t="s">
        <v>207</v>
      </c>
      <c r="I43" s="52" t="str">
        <f t="shared" si="1"/>
        <v>C046 Time Critical Destination other than Public Transport (sub-cause)</v>
      </c>
      <c r="J43" s="52" t="str">
        <f t="shared" si="2"/>
        <v>C040 Pedestrian crossing roadway</v>
      </c>
      <c r="K43" s="52" t="str">
        <f t="shared" si="3"/>
        <v>C046 Time Critical Destination other than Public Transport (sub-cause)</v>
      </c>
      <c r="L43" s="52" t="str">
        <f t="shared" si="4"/>
        <v>H007</v>
      </c>
      <c r="M43" s="52" t="str">
        <f t="shared" si="5"/>
        <v>Driver loses control of vehicle</v>
      </c>
      <c r="N43" s="52" t="s">
        <v>23</v>
      </c>
      <c r="O43" s="52" t="s">
        <v>119</v>
      </c>
      <c r="P43" s="52" t="str">
        <f t="shared" si="6"/>
        <v>Haz_01 Loss of vehicle control by driver</v>
      </c>
    </row>
    <row r="44" spans="1:16" x14ac:dyDescent="0.2">
      <c r="A44" s="52" t="s">
        <v>377</v>
      </c>
      <c r="B44" s="52" t="s">
        <v>378</v>
      </c>
      <c r="C44" s="52" t="str">
        <f t="shared" si="0"/>
        <v>I2 Vehicle leaves roadway - exits carriageway</v>
      </c>
      <c r="E44" s="52" t="s">
        <v>1</v>
      </c>
      <c r="F44" s="52" t="s">
        <v>206</v>
      </c>
      <c r="G44" s="52" t="s">
        <v>194</v>
      </c>
      <c r="H44" s="52" t="s">
        <v>207</v>
      </c>
      <c r="I44" s="52" t="str">
        <f t="shared" si="1"/>
        <v>C046 Time Critical Destination other than Public Transport (sub-cause)</v>
      </c>
      <c r="J44" s="52" t="str">
        <f t="shared" si="2"/>
        <v>C040 Pedestrian crossing roadway</v>
      </c>
      <c r="K44" s="52" t="str">
        <f t="shared" si="3"/>
        <v>C046 Time Critical Destination other than Public Transport (sub-cause)</v>
      </c>
      <c r="L44" s="52" t="str">
        <f t="shared" si="4"/>
        <v>H007</v>
      </c>
      <c r="M44" s="52" t="str">
        <f t="shared" si="5"/>
        <v>Driver loses control of vehicle</v>
      </c>
      <c r="N44" s="52" t="s">
        <v>23</v>
      </c>
      <c r="O44" s="52" t="s">
        <v>119</v>
      </c>
      <c r="P44" s="52" t="str">
        <f t="shared" si="6"/>
        <v>Haz_01 Loss of vehicle control by driver</v>
      </c>
    </row>
    <row r="45" spans="1:16" x14ac:dyDescent="0.2">
      <c r="A45" s="52" t="s">
        <v>111</v>
      </c>
      <c r="B45" s="52" t="s">
        <v>112</v>
      </c>
      <c r="C45" s="52" t="str">
        <f t="shared" si="0"/>
        <v>I1 Vehicles collide in/on roadway</v>
      </c>
      <c r="E45" s="52" t="s">
        <v>1</v>
      </c>
      <c r="F45" s="52" t="s">
        <v>208</v>
      </c>
      <c r="G45" s="52" t="s">
        <v>114</v>
      </c>
      <c r="H45" s="52" t="s">
        <v>209</v>
      </c>
      <c r="I45" s="52" t="str">
        <f t="shared" si="1"/>
        <v>C047 Pedestrian in/on roadway (not crossing)</v>
      </c>
      <c r="J45" s="52" t="str">
        <f t="shared" si="2"/>
        <v>C047 Pedestrian in/on roadway (not crossing)</v>
      </c>
      <c r="K45" s="52" t="str">
        <f t="shared" si="3"/>
        <v/>
      </c>
      <c r="L45" s="52" t="str">
        <f t="shared" si="4"/>
        <v>H007</v>
      </c>
      <c r="M45" s="52" t="str">
        <f t="shared" si="5"/>
        <v>Driver loses control of vehicle</v>
      </c>
      <c r="N45" s="52" t="s">
        <v>23</v>
      </c>
      <c r="O45" s="52" t="s">
        <v>119</v>
      </c>
      <c r="P45" s="52" t="str">
        <f t="shared" si="6"/>
        <v>Haz_01 Loss of vehicle control by driver</v>
      </c>
    </row>
    <row r="46" spans="1:16" x14ac:dyDescent="0.2">
      <c r="A46" s="52" t="s">
        <v>377</v>
      </c>
      <c r="B46" s="52" t="s">
        <v>378</v>
      </c>
      <c r="C46" s="52" t="str">
        <f t="shared" si="0"/>
        <v>I2 Vehicle leaves roadway - exits carriageway</v>
      </c>
      <c r="E46" s="52" t="s">
        <v>1</v>
      </c>
      <c r="F46" s="52" t="s">
        <v>208</v>
      </c>
      <c r="G46" s="52" t="s">
        <v>114</v>
      </c>
      <c r="H46" s="52" t="s">
        <v>209</v>
      </c>
      <c r="I46" s="52" t="str">
        <f t="shared" si="1"/>
        <v>C047 Pedestrian in/on roadway (not crossing)</v>
      </c>
      <c r="J46" s="52" t="str">
        <f t="shared" si="2"/>
        <v>C047 Pedestrian in/on roadway (not crossing)</v>
      </c>
      <c r="K46" s="52" t="str">
        <f t="shared" si="3"/>
        <v/>
      </c>
      <c r="L46" s="52" t="str">
        <f t="shared" si="4"/>
        <v>H007</v>
      </c>
      <c r="M46" s="52" t="str">
        <f t="shared" si="5"/>
        <v>Driver loses control of vehicle</v>
      </c>
      <c r="N46" s="52" t="s">
        <v>23</v>
      </c>
      <c r="O46" s="52" t="s">
        <v>119</v>
      </c>
      <c r="P46" s="52" t="str">
        <f t="shared" si="6"/>
        <v>Haz_01 Loss of vehicle control by driver</v>
      </c>
    </row>
    <row r="47" spans="1:16" x14ac:dyDescent="0.2">
      <c r="A47" s="52" t="s">
        <v>111</v>
      </c>
      <c r="B47" s="52" t="s">
        <v>112</v>
      </c>
      <c r="C47" s="52" t="str">
        <f t="shared" si="0"/>
        <v>I1 Vehicles collide in/on roadway</v>
      </c>
      <c r="E47" s="52" t="s">
        <v>1</v>
      </c>
      <c r="F47" s="52" t="s">
        <v>210</v>
      </c>
      <c r="G47" s="52" t="s">
        <v>208</v>
      </c>
      <c r="H47" s="52" t="s">
        <v>211</v>
      </c>
      <c r="I47" s="52" t="str">
        <f t="shared" si="1"/>
        <v>C048 Drivers and passengers around the scene of a minor incident  (sub-cause)</v>
      </c>
      <c r="J47" s="52" t="str">
        <f t="shared" si="2"/>
        <v>C047 Pedestrian in/on roadway (not crossing)</v>
      </c>
      <c r="K47" s="52" t="str">
        <f t="shared" si="3"/>
        <v>C048 Drivers and passengers around the scene of a minor incident  (sub-cause)</v>
      </c>
      <c r="L47" s="52" t="str">
        <f t="shared" si="4"/>
        <v>H007</v>
      </c>
      <c r="M47" s="52" t="str">
        <f t="shared" si="5"/>
        <v>Driver loses control of vehicle</v>
      </c>
      <c r="N47" s="52" t="s">
        <v>23</v>
      </c>
      <c r="O47" s="52" t="s">
        <v>119</v>
      </c>
      <c r="P47" s="52" t="str">
        <f t="shared" si="6"/>
        <v>Haz_01 Loss of vehicle control by driver</v>
      </c>
    </row>
    <row r="48" spans="1:16" x14ac:dyDescent="0.2">
      <c r="A48" s="52" t="s">
        <v>377</v>
      </c>
      <c r="B48" s="52" t="s">
        <v>378</v>
      </c>
      <c r="C48" s="52" t="str">
        <f t="shared" si="0"/>
        <v>I2 Vehicle leaves roadway - exits carriageway</v>
      </c>
      <c r="E48" s="52" t="s">
        <v>1</v>
      </c>
      <c r="F48" s="52" t="s">
        <v>210</v>
      </c>
      <c r="G48" s="52" t="s">
        <v>208</v>
      </c>
      <c r="H48" s="52" t="s">
        <v>211</v>
      </c>
      <c r="I48" s="52" t="str">
        <f t="shared" si="1"/>
        <v>C048 Drivers and passengers around the scene of a minor incident  (sub-cause)</v>
      </c>
      <c r="J48" s="52" t="str">
        <f t="shared" si="2"/>
        <v>C047 Pedestrian in/on roadway (not crossing)</v>
      </c>
      <c r="K48" s="52" t="str">
        <f t="shared" si="3"/>
        <v>C048 Drivers and passengers around the scene of a minor incident  (sub-cause)</v>
      </c>
      <c r="L48" s="52" t="str">
        <f t="shared" si="4"/>
        <v>H007</v>
      </c>
      <c r="M48" s="52" t="str">
        <f t="shared" si="5"/>
        <v>Driver loses control of vehicle</v>
      </c>
      <c r="N48" s="52" t="s">
        <v>23</v>
      </c>
      <c r="O48" s="52" t="s">
        <v>119</v>
      </c>
      <c r="P48" s="52" t="str">
        <f t="shared" si="6"/>
        <v>Haz_01 Loss of vehicle control by driver</v>
      </c>
    </row>
    <row r="49" spans="1:16" x14ac:dyDescent="0.2">
      <c r="A49" s="52" t="s">
        <v>111</v>
      </c>
      <c r="B49" s="52" t="s">
        <v>112</v>
      </c>
      <c r="C49" s="52" t="str">
        <f t="shared" si="0"/>
        <v>I1 Vehicles collide in/on roadway</v>
      </c>
      <c r="E49" s="52" t="s">
        <v>1</v>
      </c>
      <c r="F49" s="52" t="s">
        <v>212</v>
      </c>
      <c r="G49" s="52" t="s">
        <v>208</v>
      </c>
      <c r="H49" s="52" t="s">
        <v>213</v>
      </c>
      <c r="I49" s="52" t="str">
        <f t="shared" si="1"/>
        <v>C049 Person trying to repair/inspect vehicle in running lane/attempting to pull over into central reserve  (sub-cause)</v>
      </c>
      <c r="J49" s="52" t="str">
        <f t="shared" si="2"/>
        <v>C047 Pedestrian in/on roadway (not crossing)</v>
      </c>
      <c r="K49" s="52" t="str">
        <f t="shared" si="3"/>
        <v>C049 Person trying to repair/inspect vehicle in running lane/attempting to pull over into central reserve  (sub-cause)</v>
      </c>
      <c r="L49" s="52" t="str">
        <f t="shared" si="4"/>
        <v>H007</v>
      </c>
      <c r="M49" s="52" t="str">
        <f t="shared" si="5"/>
        <v>Driver loses control of vehicle</v>
      </c>
      <c r="N49" s="52" t="s">
        <v>23</v>
      </c>
      <c r="O49" s="52" t="s">
        <v>119</v>
      </c>
      <c r="P49" s="52" t="str">
        <f t="shared" si="6"/>
        <v>Haz_01 Loss of vehicle control by driver</v>
      </c>
    </row>
    <row r="50" spans="1:16" x14ac:dyDescent="0.2">
      <c r="A50" s="52" t="s">
        <v>377</v>
      </c>
      <c r="B50" s="52" t="s">
        <v>378</v>
      </c>
      <c r="C50" s="52" t="str">
        <f t="shared" si="0"/>
        <v>I2 Vehicle leaves roadway - exits carriageway</v>
      </c>
      <c r="E50" s="52" t="s">
        <v>1</v>
      </c>
      <c r="F50" s="52" t="s">
        <v>212</v>
      </c>
      <c r="G50" s="52" t="s">
        <v>208</v>
      </c>
      <c r="H50" s="52" t="s">
        <v>213</v>
      </c>
      <c r="I50" s="52" t="str">
        <f t="shared" si="1"/>
        <v>C049 Person trying to repair/inspect vehicle in running lane/attempting to pull over into central reserve  (sub-cause)</v>
      </c>
      <c r="J50" s="52" t="str">
        <f t="shared" si="2"/>
        <v>C047 Pedestrian in/on roadway (not crossing)</v>
      </c>
      <c r="K50" s="52" t="str">
        <f t="shared" si="3"/>
        <v>C049 Person trying to repair/inspect vehicle in running lane/attempting to pull over into central reserve  (sub-cause)</v>
      </c>
      <c r="L50" s="52" t="str">
        <f t="shared" si="4"/>
        <v>H007</v>
      </c>
      <c r="M50" s="52" t="str">
        <f t="shared" si="5"/>
        <v>Driver loses control of vehicle</v>
      </c>
      <c r="N50" s="52" t="s">
        <v>23</v>
      </c>
      <c r="O50" s="52" t="s">
        <v>119</v>
      </c>
      <c r="P50" s="52" t="str">
        <f t="shared" si="6"/>
        <v>Haz_01 Loss of vehicle control by driver</v>
      </c>
    </row>
    <row r="51" spans="1:16" x14ac:dyDescent="0.2">
      <c r="A51" s="52" t="s">
        <v>111</v>
      </c>
      <c r="B51" s="52" t="s">
        <v>112</v>
      </c>
      <c r="C51" s="52" t="str">
        <f t="shared" si="0"/>
        <v>I1 Vehicles collide in/on roadway</v>
      </c>
      <c r="E51" s="52" t="s">
        <v>1</v>
      </c>
      <c r="F51" s="52" t="s">
        <v>214</v>
      </c>
      <c r="G51" s="52" t="s">
        <v>208</v>
      </c>
      <c r="H51" s="52" t="s">
        <v>1324</v>
      </c>
      <c r="I51" s="52" t="str">
        <f t="shared" si="1"/>
        <v>C051 Pedestrian / Cyclist assumes has priority over vehicles (will not move)  (sub-cause)</v>
      </c>
      <c r="J51" s="52" t="str">
        <f t="shared" si="2"/>
        <v>C047 Pedestrian in/on roadway (not crossing)</v>
      </c>
      <c r="K51" s="52" t="str">
        <f t="shared" si="3"/>
        <v>C051 Pedestrian / Cyclist assumes has priority over vehicles (will not move)  (sub-cause)</v>
      </c>
      <c r="L51" s="52" t="str">
        <f t="shared" si="4"/>
        <v>H007</v>
      </c>
      <c r="M51" s="52" t="str">
        <f t="shared" si="5"/>
        <v>Driver loses control of vehicle</v>
      </c>
      <c r="N51" s="52" t="s">
        <v>23</v>
      </c>
      <c r="O51" s="52" t="s">
        <v>119</v>
      </c>
      <c r="P51" s="52" t="str">
        <f t="shared" si="6"/>
        <v>Haz_01 Loss of vehicle control by driver</v>
      </c>
    </row>
    <row r="52" spans="1:16" x14ac:dyDescent="0.2">
      <c r="A52" s="52" t="s">
        <v>377</v>
      </c>
      <c r="B52" s="52" t="s">
        <v>378</v>
      </c>
      <c r="C52" s="52" t="str">
        <f t="shared" si="0"/>
        <v>I2 Vehicle leaves roadway - exits carriageway</v>
      </c>
      <c r="E52" s="52" t="s">
        <v>1</v>
      </c>
      <c r="F52" s="52" t="s">
        <v>214</v>
      </c>
      <c r="G52" s="52" t="s">
        <v>208</v>
      </c>
      <c r="H52" s="52" t="s">
        <v>1324</v>
      </c>
      <c r="I52" s="52" t="str">
        <f t="shared" si="1"/>
        <v>C051 Pedestrian / Cyclist assumes has priority over vehicles (will not move)  (sub-cause)</v>
      </c>
      <c r="J52" s="52" t="str">
        <f t="shared" si="2"/>
        <v>C047 Pedestrian in/on roadway (not crossing)</v>
      </c>
      <c r="K52" s="52" t="str">
        <f t="shared" si="3"/>
        <v>C051 Pedestrian / Cyclist assumes has priority over vehicles (will not move)  (sub-cause)</v>
      </c>
      <c r="L52" s="52" t="str">
        <f t="shared" si="4"/>
        <v>H007</v>
      </c>
      <c r="M52" s="52" t="str">
        <f t="shared" si="5"/>
        <v>Driver loses control of vehicle</v>
      </c>
      <c r="N52" s="52" t="s">
        <v>23</v>
      </c>
      <c r="O52" s="52" t="s">
        <v>119</v>
      </c>
      <c r="P52" s="52" t="str">
        <f t="shared" si="6"/>
        <v>Haz_01 Loss of vehicle control by driver</v>
      </c>
    </row>
    <row r="53" spans="1:16" x14ac:dyDescent="0.2">
      <c r="A53" s="52" t="s">
        <v>111</v>
      </c>
      <c r="B53" s="52" t="s">
        <v>112</v>
      </c>
      <c r="C53" s="52" t="str">
        <f t="shared" si="0"/>
        <v>I1 Vehicles collide in/on roadway</v>
      </c>
      <c r="E53" s="52" t="s">
        <v>1</v>
      </c>
      <c r="F53" s="52" t="s">
        <v>215</v>
      </c>
      <c r="G53" s="52" t="s">
        <v>208</v>
      </c>
      <c r="H53" s="52" t="s">
        <v>1325</v>
      </c>
      <c r="I53" s="52" t="str">
        <f t="shared" si="1"/>
        <v>C052 Lack of awareness by Pedestrain / Cyclist of vehicular network  (sub-cause)</v>
      </c>
      <c r="J53" s="52" t="str">
        <f t="shared" si="2"/>
        <v>C047 Pedestrian in/on roadway (not crossing)</v>
      </c>
      <c r="K53" s="52" t="str">
        <f t="shared" si="3"/>
        <v>C052 Lack of awareness by Pedestrain / Cyclist of vehicular network  (sub-cause)</v>
      </c>
      <c r="L53" s="52" t="str">
        <f t="shared" si="4"/>
        <v>H007</v>
      </c>
      <c r="M53" s="52" t="str">
        <f t="shared" si="5"/>
        <v>Driver loses control of vehicle</v>
      </c>
      <c r="N53" s="52" t="s">
        <v>23</v>
      </c>
      <c r="O53" s="52" t="s">
        <v>119</v>
      </c>
      <c r="P53" s="52" t="str">
        <f t="shared" si="6"/>
        <v>Haz_01 Loss of vehicle control by driver</v>
      </c>
    </row>
    <row r="54" spans="1:16" x14ac:dyDescent="0.2">
      <c r="A54" s="52" t="s">
        <v>377</v>
      </c>
      <c r="B54" s="52" t="s">
        <v>378</v>
      </c>
      <c r="C54" s="52" t="str">
        <f t="shared" si="0"/>
        <v>I2 Vehicle leaves roadway - exits carriageway</v>
      </c>
      <c r="E54" s="52" t="s">
        <v>1</v>
      </c>
      <c r="F54" s="52" t="s">
        <v>215</v>
      </c>
      <c r="G54" s="52" t="s">
        <v>208</v>
      </c>
      <c r="H54" s="52" t="s">
        <v>1325</v>
      </c>
      <c r="I54" s="52" t="str">
        <f t="shared" si="1"/>
        <v>C052 Lack of awareness by Pedestrain / Cyclist of vehicular network  (sub-cause)</v>
      </c>
      <c r="J54" s="52" t="str">
        <f t="shared" si="2"/>
        <v>C047 Pedestrian in/on roadway (not crossing)</v>
      </c>
      <c r="K54" s="52" t="str">
        <f t="shared" si="3"/>
        <v>C052 Lack of awareness by Pedestrain / Cyclist of vehicular network  (sub-cause)</v>
      </c>
      <c r="L54" s="52" t="str">
        <f t="shared" si="4"/>
        <v>H007</v>
      </c>
      <c r="M54" s="52" t="str">
        <f t="shared" si="5"/>
        <v>Driver loses control of vehicle</v>
      </c>
      <c r="N54" s="52" t="s">
        <v>23</v>
      </c>
      <c r="O54" s="52" t="s">
        <v>119</v>
      </c>
      <c r="P54" s="52" t="str">
        <f t="shared" si="6"/>
        <v>Haz_01 Loss of vehicle control by driver</v>
      </c>
    </row>
    <row r="55" spans="1:16" x14ac:dyDescent="0.2">
      <c r="A55" s="52" t="s">
        <v>111</v>
      </c>
      <c r="B55" s="52" t="s">
        <v>112</v>
      </c>
      <c r="C55" s="52" t="str">
        <f t="shared" si="0"/>
        <v>I1 Vehicles collide in/on roadway</v>
      </c>
      <c r="E55" s="52" t="s">
        <v>1</v>
      </c>
      <c r="F55" s="52" t="s">
        <v>216</v>
      </c>
      <c r="G55" s="52" t="s">
        <v>208</v>
      </c>
      <c r="H55" s="52" t="s">
        <v>1326</v>
      </c>
      <c r="I55" s="52" t="str">
        <f t="shared" si="1"/>
        <v>C053 Pedestrian / Cyclist unable to hear/see approaching vehicle  (sub-cause)</v>
      </c>
      <c r="J55" s="52" t="str">
        <f t="shared" si="2"/>
        <v>C047 Pedestrian in/on roadway (not crossing)</v>
      </c>
      <c r="K55" s="52" t="str">
        <f t="shared" si="3"/>
        <v>C053 Pedestrian / Cyclist unable to hear/see approaching vehicle  (sub-cause)</v>
      </c>
      <c r="L55" s="52" t="str">
        <f t="shared" si="4"/>
        <v>H007</v>
      </c>
      <c r="M55" s="52" t="str">
        <f t="shared" si="5"/>
        <v>Driver loses control of vehicle</v>
      </c>
      <c r="N55" s="52" t="s">
        <v>23</v>
      </c>
      <c r="O55" s="52" t="s">
        <v>119</v>
      </c>
      <c r="P55" s="52" t="str">
        <f t="shared" si="6"/>
        <v>Haz_01 Loss of vehicle control by driver</v>
      </c>
    </row>
    <row r="56" spans="1:16" x14ac:dyDescent="0.2">
      <c r="A56" s="52" t="s">
        <v>377</v>
      </c>
      <c r="B56" s="52" t="s">
        <v>378</v>
      </c>
      <c r="C56" s="52" t="str">
        <f t="shared" si="0"/>
        <v>I2 Vehicle leaves roadway - exits carriageway</v>
      </c>
      <c r="E56" s="52" t="s">
        <v>1</v>
      </c>
      <c r="F56" s="52" t="s">
        <v>216</v>
      </c>
      <c r="G56" s="52" t="s">
        <v>208</v>
      </c>
      <c r="H56" s="52" t="s">
        <v>1326</v>
      </c>
      <c r="I56" s="52" t="str">
        <f t="shared" si="1"/>
        <v>C053 Pedestrian / Cyclist unable to hear/see approaching vehicle  (sub-cause)</v>
      </c>
      <c r="J56" s="52" t="str">
        <f t="shared" si="2"/>
        <v>C047 Pedestrian in/on roadway (not crossing)</v>
      </c>
      <c r="K56" s="52" t="str">
        <f t="shared" si="3"/>
        <v>C053 Pedestrian / Cyclist unable to hear/see approaching vehicle  (sub-cause)</v>
      </c>
      <c r="L56" s="52" t="str">
        <f t="shared" si="4"/>
        <v>H007</v>
      </c>
      <c r="M56" s="52" t="str">
        <f t="shared" si="5"/>
        <v>Driver loses control of vehicle</v>
      </c>
      <c r="N56" s="52" t="s">
        <v>23</v>
      </c>
      <c r="O56" s="52" t="s">
        <v>119</v>
      </c>
      <c r="P56" s="52" t="str">
        <f t="shared" si="6"/>
        <v>Haz_01 Loss of vehicle control by driver</v>
      </c>
    </row>
    <row r="57" spans="1:16" x14ac:dyDescent="0.2">
      <c r="A57" s="52" t="s">
        <v>111</v>
      </c>
      <c r="B57" s="52" t="s">
        <v>112</v>
      </c>
      <c r="C57" s="52" t="str">
        <f t="shared" si="0"/>
        <v>I1 Vehicles collide in/on roadway</v>
      </c>
      <c r="E57" s="52" t="s">
        <v>1</v>
      </c>
      <c r="F57" s="52" t="s">
        <v>217</v>
      </c>
      <c r="G57" s="52" t="s">
        <v>208</v>
      </c>
      <c r="H57" s="52" t="s">
        <v>218</v>
      </c>
      <c r="I57" s="52" t="str">
        <f t="shared" si="1"/>
        <v>C054 Pedestrian/cyclist unable to move (e.g. shoe/wheel trapped in tracks)  (sub-cause)</v>
      </c>
      <c r="J57" s="52" t="str">
        <f t="shared" si="2"/>
        <v>C047 Pedestrian in/on roadway (not crossing)</v>
      </c>
      <c r="K57" s="52" t="str">
        <f t="shared" si="3"/>
        <v>C054 Pedestrian/cyclist unable to move (e.g. shoe/wheel trapped in tracks)  (sub-cause)</v>
      </c>
      <c r="L57" s="52" t="str">
        <f t="shared" si="4"/>
        <v>H007</v>
      </c>
      <c r="M57" s="52" t="str">
        <f t="shared" si="5"/>
        <v>Driver loses control of vehicle</v>
      </c>
      <c r="N57" s="52" t="s">
        <v>23</v>
      </c>
      <c r="O57" s="52" t="s">
        <v>119</v>
      </c>
      <c r="P57" s="52" t="str">
        <f t="shared" si="6"/>
        <v>Haz_01 Loss of vehicle control by driver</v>
      </c>
    </row>
    <row r="58" spans="1:16" x14ac:dyDescent="0.2">
      <c r="A58" s="52" t="s">
        <v>377</v>
      </c>
      <c r="B58" s="52" t="s">
        <v>378</v>
      </c>
      <c r="C58" s="52" t="str">
        <f t="shared" si="0"/>
        <v>I2 Vehicle leaves roadway - exits carriageway</v>
      </c>
      <c r="E58" s="52" t="s">
        <v>1</v>
      </c>
      <c r="F58" s="52" t="s">
        <v>217</v>
      </c>
      <c r="G58" s="52" t="s">
        <v>208</v>
      </c>
      <c r="H58" s="52" t="s">
        <v>218</v>
      </c>
      <c r="I58" s="52" t="str">
        <f t="shared" si="1"/>
        <v>C054 Pedestrian/cyclist unable to move (e.g. shoe/wheel trapped in tracks)  (sub-cause)</v>
      </c>
      <c r="J58" s="52" t="str">
        <f t="shared" si="2"/>
        <v>C047 Pedestrian in/on roadway (not crossing)</v>
      </c>
      <c r="K58" s="52" t="str">
        <f t="shared" si="3"/>
        <v>C054 Pedestrian/cyclist unable to move (e.g. shoe/wheel trapped in tracks)  (sub-cause)</v>
      </c>
      <c r="L58" s="52" t="str">
        <f t="shared" si="4"/>
        <v>H007</v>
      </c>
      <c r="M58" s="52" t="str">
        <f t="shared" si="5"/>
        <v>Driver loses control of vehicle</v>
      </c>
      <c r="N58" s="52" t="s">
        <v>23</v>
      </c>
      <c r="O58" s="52" t="s">
        <v>119</v>
      </c>
      <c r="P58" s="52" t="str">
        <f t="shared" si="6"/>
        <v>Haz_01 Loss of vehicle control by driver</v>
      </c>
    </row>
    <row r="59" spans="1:16" x14ac:dyDescent="0.2">
      <c r="A59" s="52" t="s">
        <v>111</v>
      </c>
      <c r="B59" s="52" t="s">
        <v>112</v>
      </c>
      <c r="C59" s="52" t="str">
        <f t="shared" si="0"/>
        <v>I1 Vehicles collide in/on roadway</v>
      </c>
      <c r="E59" s="52" t="s">
        <v>1</v>
      </c>
      <c r="F59" s="52" t="s">
        <v>219</v>
      </c>
      <c r="G59" s="52" t="s">
        <v>208</v>
      </c>
      <c r="H59" s="52" t="s">
        <v>220</v>
      </c>
      <c r="I59" s="52" t="str">
        <f t="shared" si="1"/>
        <v>C055 March or Demonstration  (sub-cause)</v>
      </c>
      <c r="J59" s="52" t="str">
        <f t="shared" si="2"/>
        <v>C047 Pedestrian in/on roadway (not crossing)</v>
      </c>
      <c r="K59" s="52" t="str">
        <f t="shared" si="3"/>
        <v>C055 March or Demonstration  (sub-cause)</v>
      </c>
      <c r="L59" s="52" t="str">
        <f t="shared" si="4"/>
        <v>H007</v>
      </c>
      <c r="M59" s="52" t="str">
        <f t="shared" si="5"/>
        <v>Driver loses control of vehicle</v>
      </c>
      <c r="N59" s="52" t="s">
        <v>23</v>
      </c>
      <c r="O59" s="52" t="s">
        <v>119</v>
      </c>
      <c r="P59" s="52" t="str">
        <f t="shared" si="6"/>
        <v>Haz_01 Loss of vehicle control by driver</v>
      </c>
    </row>
    <row r="60" spans="1:16" x14ac:dyDescent="0.2">
      <c r="A60" s="52" t="s">
        <v>377</v>
      </c>
      <c r="B60" s="52" t="s">
        <v>378</v>
      </c>
      <c r="C60" s="52" t="str">
        <f t="shared" si="0"/>
        <v>I2 Vehicle leaves roadway - exits carriageway</v>
      </c>
      <c r="E60" s="52" t="s">
        <v>1</v>
      </c>
      <c r="F60" s="52" t="s">
        <v>219</v>
      </c>
      <c r="G60" s="52" t="s">
        <v>208</v>
      </c>
      <c r="H60" s="52" t="s">
        <v>220</v>
      </c>
      <c r="I60" s="52" t="str">
        <f t="shared" si="1"/>
        <v>C055 March or Demonstration  (sub-cause)</v>
      </c>
      <c r="J60" s="52" t="str">
        <f t="shared" si="2"/>
        <v>C047 Pedestrian in/on roadway (not crossing)</v>
      </c>
      <c r="K60" s="52" t="str">
        <f t="shared" si="3"/>
        <v>C055 March or Demonstration  (sub-cause)</v>
      </c>
      <c r="L60" s="52" t="str">
        <f t="shared" si="4"/>
        <v>H007</v>
      </c>
      <c r="M60" s="52" t="str">
        <f t="shared" si="5"/>
        <v>Driver loses control of vehicle</v>
      </c>
      <c r="N60" s="52" t="s">
        <v>23</v>
      </c>
      <c r="O60" s="52" t="s">
        <v>119</v>
      </c>
      <c r="P60" s="52" t="str">
        <f t="shared" si="6"/>
        <v>Haz_01 Loss of vehicle control by driver</v>
      </c>
    </row>
    <row r="61" spans="1:16" x14ac:dyDescent="0.2">
      <c r="A61" s="52" t="s">
        <v>111</v>
      </c>
      <c r="B61" s="52" t="s">
        <v>112</v>
      </c>
      <c r="C61" s="52" t="str">
        <f t="shared" si="0"/>
        <v>I1 Vehicles collide in/on roadway</v>
      </c>
      <c r="E61" s="52" t="s">
        <v>1</v>
      </c>
      <c r="F61" s="52" t="s">
        <v>221</v>
      </c>
      <c r="G61" s="52" t="s">
        <v>208</v>
      </c>
      <c r="H61" s="52" t="s">
        <v>222</v>
      </c>
      <c r="I61" s="52" t="str">
        <f t="shared" si="1"/>
        <v>C056 Attempted Suicide (sub-cause)</v>
      </c>
      <c r="J61" s="52" t="str">
        <f t="shared" si="2"/>
        <v>C047 Pedestrian in/on roadway (not crossing)</v>
      </c>
      <c r="K61" s="52" t="str">
        <f t="shared" si="3"/>
        <v>C056 Attempted Suicide (sub-cause)</v>
      </c>
      <c r="L61" s="52" t="str">
        <f t="shared" si="4"/>
        <v>H007</v>
      </c>
      <c r="M61" s="52" t="str">
        <f t="shared" si="5"/>
        <v>Driver loses control of vehicle</v>
      </c>
      <c r="N61" s="52" t="s">
        <v>23</v>
      </c>
      <c r="O61" s="52" t="s">
        <v>119</v>
      </c>
      <c r="P61" s="52" t="str">
        <f t="shared" si="6"/>
        <v>Haz_01 Loss of vehicle control by driver</v>
      </c>
    </row>
    <row r="62" spans="1:16" x14ac:dyDescent="0.2">
      <c r="A62" s="52" t="s">
        <v>377</v>
      </c>
      <c r="B62" s="52" t="s">
        <v>378</v>
      </c>
      <c r="C62" s="52" t="str">
        <f t="shared" si="0"/>
        <v>I2 Vehicle leaves roadway - exits carriageway</v>
      </c>
      <c r="E62" s="52" t="s">
        <v>1</v>
      </c>
      <c r="F62" s="52" t="s">
        <v>221</v>
      </c>
      <c r="G62" s="52" t="s">
        <v>208</v>
      </c>
      <c r="H62" s="52" t="s">
        <v>222</v>
      </c>
      <c r="I62" s="52" t="str">
        <f t="shared" si="1"/>
        <v>C056 Attempted Suicide (sub-cause)</v>
      </c>
      <c r="J62" s="52" t="str">
        <f t="shared" si="2"/>
        <v>C047 Pedestrian in/on roadway (not crossing)</v>
      </c>
      <c r="K62" s="52" t="str">
        <f t="shared" si="3"/>
        <v>C056 Attempted Suicide (sub-cause)</v>
      </c>
      <c r="L62" s="52" t="str">
        <f t="shared" si="4"/>
        <v>H007</v>
      </c>
      <c r="M62" s="52" t="str">
        <f t="shared" si="5"/>
        <v>Driver loses control of vehicle</v>
      </c>
      <c r="N62" s="52" t="s">
        <v>23</v>
      </c>
      <c r="O62" s="52" t="s">
        <v>119</v>
      </c>
      <c r="P62" s="52" t="str">
        <f t="shared" si="6"/>
        <v>Haz_01 Loss of vehicle control by driver</v>
      </c>
    </row>
    <row r="63" spans="1:16" x14ac:dyDescent="0.2">
      <c r="A63" s="52" t="s">
        <v>111</v>
      </c>
      <c r="B63" s="52" t="s">
        <v>112</v>
      </c>
      <c r="C63" s="52" t="str">
        <f t="shared" si="0"/>
        <v>I1 Vehicles collide in/on roadway</v>
      </c>
      <c r="E63" s="52" t="s">
        <v>1</v>
      </c>
      <c r="F63" s="52" t="s">
        <v>223</v>
      </c>
      <c r="G63" s="52" t="s">
        <v>208</v>
      </c>
      <c r="H63" s="52" t="s">
        <v>1327</v>
      </c>
      <c r="I63" s="52" t="str">
        <f t="shared" si="1"/>
        <v>C057 Pedestrian / Cyclist misjudges width of approaching vehicle (sub-cause)</v>
      </c>
      <c r="J63" s="52" t="str">
        <f t="shared" si="2"/>
        <v>C047 Pedestrian in/on roadway (not crossing)</v>
      </c>
      <c r="K63" s="52" t="str">
        <f t="shared" si="3"/>
        <v>C057 Pedestrian / Cyclist misjudges width of approaching vehicle (sub-cause)</v>
      </c>
      <c r="L63" s="52" t="str">
        <f t="shared" si="4"/>
        <v>H007</v>
      </c>
      <c r="M63" s="52" t="str">
        <f t="shared" si="5"/>
        <v>Driver loses control of vehicle</v>
      </c>
      <c r="N63" s="52" t="s">
        <v>23</v>
      </c>
      <c r="O63" s="52" t="s">
        <v>119</v>
      </c>
      <c r="P63" s="52" t="str">
        <f t="shared" si="6"/>
        <v>Haz_01 Loss of vehicle control by driver</v>
      </c>
    </row>
    <row r="64" spans="1:16" x14ac:dyDescent="0.2">
      <c r="A64" s="52" t="s">
        <v>377</v>
      </c>
      <c r="B64" s="52" t="s">
        <v>378</v>
      </c>
      <c r="C64" s="52" t="str">
        <f t="shared" si="0"/>
        <v>I2 Vehicle leaves roadway - exits carriageway</v>
      </c>
      <c r="E64" s="52" t="s">
        <v>1</v>
      </c>
      <c r="F64" s="52" t="s">
        <v>223</v>
      </c>
      <c r="G64" s="52" t="s">
        <v>208</v>
      </c>
      <c r="H64" s="52" t="s">
        <v>1327</v>
      </c>
      <c r="I64" s="52" t="str">
        <f t="shared" si="1"/>
        <v>C057 Pedestrian / Cyclist misjudges width of approaching vehicle (sub-cause)</v>
      </c>
      <c r="J64" s="52" t="str">
        <f t="shared" si="2"/>
        <v>C047 Pedestrian in/on roadway (not crossing)</v>
      </c>
      <c r="K64" s="52" t="str">
        <f t="shared" si="3"/>
        <v>C057 Pedestrian / Cyclist misjudges width of approaching vehicle (sub-cause)</v>
      </c>
      <c r="L64" s="52" t="str">
        <f t="shared" si="4"/>
        <v>H007</v>
      </c>
      <c r="M64" s="52" t="str">
        <f t="shared" si="5"/>
        <v>Driver loses control of vehicle</v>
      </c>
      <c r="N64" s="52" t="s">
        <v>23</v>
      </c>
      <c r="O64" s="52" t="s">
        <v>119</v>
      </c>
      <c r="P64" s="52" t="str">
        <f t="shared" si="6"/>
        <v>Haz_01 Loss of vehicle control by driver</v>
      </c>
    </row>
    <row r="65" spans="1:16" x14ac:dyDescent="0.2">
      <c r="A65" s="52" t="s">
        <v>111</v>
      </c>
      <c r="B65" s="52" t="s">
        <v>112</v>
      </c>
      <c r="C65" s="52" t="str">
        <f t="shared" si="0"/>
        <v>I1 Vehicles collide in/on roadway</v>
      </c>
      <c r="E65" s="52" t="s">
        <v>1</v>
      </c>
      <c r="F65" s="52" t="s">
        <v>224</v>
      </c>
      <c r="G65" s="52" t="s">
        <v>208</v>
      </c>
      <c r="H65" s="52" t="s">
        <v>225</v>
      </c>
      <c r="I65" s="52" t="str">
        <f t="shared" si="1"/>
        <v>C058 Pedestrian walking along roadway (sub-cause)</v>
      </c>
      <c r="J65" s="52" t="str">
        <f t="shared" si="2"/>
        <v>C047 Pedestrian in/on roadway (not crossing)</v>
      </c>
      <c r="K65" s="52" t="str">
        <f t="shared" si="3"/>
        <v>C058 Pedestrian walking along roadway (sub-cause)</v>
      </c>
      <c r="L65" s="52" t="str">
        <f t="shared" si="4"/>
        <v>H007</v>
      </c>
      <c r="M65" s="52" t="str">
        <f t="shared" si="5"/>
        <v>Driver loses control of vehicle</v>
      </c>
      <c r="N65" s="52" t="s">
        <v>23</v>
      </c>
      <c r="O65" s="52" t="s">
        <v>119</v>
      </c>
      <c r="P65" s="52" t="str">
        <f t="shared" si="6"/>
        <v>Haz_01 Loss of vehicle control by driver</v>
      </c>
    </row>
    <row r="66" spans="1:16" x14ac:dyDescent="0.2">
      <c r="A66" s="52" t="s">
        <v>377</v>
      </c>
      <c r="B66" s="52" t="s">
        <v>378</v>
      </c>
      <c r="C66" s="52" t="str">
        <f t="shared" si="0"/>
        <v>I2 Vehicle leaves roadway - exits carriageway</v>
      </c>
      <c r="E66" s="52" t="s">
        <v>1</v>
      </c>
      <c r="F66" s="52" t="s">
        <v>224</v>
      </c>
      <c r="G66" s="52" t="s">
        <v>208</v>
      </c>
      <c r="H66" s="52" t="s">
        <v>225</v>
      </c>
      <c r="I66" s="52" t="str">
        <f t="shared" si="1"/>
        <v>C058 Pedestrian walking along roadway (sub-cause)</v>
      </c>
      <c r="J66" s="52" t="str">
        <f t="shared" si="2"/>
        <v>C047 Pedestrian in/on roadway (not crossing)</v>
      </c>
      <c r="K66" s="52" t="str">
        <f t="shared" si="3"/>
        <v>C058 Pedestrian walking along roadway (sub-cause)</v>
      </c>
      <c r="L66" s="52" t="str">
        <f t="shared" si="4"/>
        <v>H007</v>
      </c>
      <c r="M66" s="52" t="str">
        <f t="shared" si="5"/>
        <v>Driver loses control of vehicle</v>
      </c>
      <c r="N66" s="52" t="s">
        <v>23</v>
      </c>
      <c r="O66" s="52" t="s">
        <v>119</v>
      </c>
      <c r="P66" s="52" t="str">
        <f t="shared" si="6"/>
        <v>Haz_01 Loss of vehicle control by driver</v>
      </c>
    </row>
    <row r="67" spans="1:16" x14ac:dyDescent="0.2">
      <c r="A67" s="52" t="s">
        <v>377</v>
      </c>
      <c r="B67" s="52" t="s">
        <v>378</v>
      </c>
      <c r="C67" s="52" t="str">
        <f t="shared" ref="C67:C130" si="7">A67&amp;" "&amp;B67</f>
        <v>I2 Vehicle leaves roadway - exits carriageway</v>
      </c>
      <c r="E67" s="52" t="s">
        <v>1</v>
      </c>
      <c r="F67" s="52" t="s">
        <v>313</v>
      </c>
      <c r="G67" s="52" t="s">
        <v>309</v>
      </c>
      <c r="H67" s="52" t="s">
        <v>314</v>
      </c>
      <c r="I67" s="52" t="str">
        <f t="shared" ref="I67:I130" si="8">F67&amp;" "&amp;H67</f>
        <v>C105 Track or points failure (sub-cause)</v>
      </c>
      <c r="J67" s="52" t="str">
        <f t="shared" ref="J67:J130" si="9">IF(G67="NULL",I67,IF(ISNA(VLOOKUP(G67,$F$3:$I$2463,4,FALSE)),"",(VLOOKUP(G67,$F$3:$I$2463,4,FALSE))))</f>
        <v>C109 Derailment</v>
      </c>
      <c r="K67" s="52" t="str">
        <f t="shared" ref="K67:K130" si="10">IF(G67&lt;&gt;"",IF(G67&lt;&gt;"NULL",I67,""),"")</f>
        <v>C105 Track or points failure (sub-cause)</v>
      </c>
      <c r="L67" s="52" t="str">
        <f t="shared" ref="L67:L130" si="11">LEFT(N67,4)</f>
        <v>H007</v>
      </c>
      <c r="M67" s="52" t="str">
        <f t="shared" ref="M67:M130" si="12">IF(N67&lt;&gt;"",RIGHT(N67,LEN(N67)-5),"")</f>
        <v>Driver loses control of vehicle</v>
      </c>
      <c r="N67" s="52" t="s">
        <v>23</v>
      </c>
      <c r="O67" s="52" t="s">
        <v>119</v>
      </c>
      <c r="P67" s="52" t="str">
        <f t="shared" ref="P67:P130" si="13">IF(E67&lt;&gt;0,E67,"")</f>
        <v>Haz_01 Loss of vehicle control by driver</v>
      </c>
    </row>
    <row r="68" spans="1:16" x14ac:dyDescent="0.2">
      <c r="A68" s="52" t="s">
        <v>377</v>
      </c>
      <c r="B68" s="52" t="s">
        <v>378</v>
      </c>
      <c r="C68" s="52" t="str">
        <f t="shared" si="7"/>
        <v>I2 Vehicle leaves roadway - exits carriageway</v>
      </c>
      <c r="E68" s="52" t="s">
        <v>1</v>
      </c>
      <c r="F68" s="52" t="s">
        <v>309</v>
      </c>
      <c r="G68" s="52" t="s">
        <v>114</v>
      </c>
      <c r="H68" s="52" t="s">
        <v>310</v>
      </c>
      <c r="I68" s="52" t="str">
        <f t="shared" si="8"/>
        <v>C109 Derailment</v>
      </c>
      <c r="J68" s="52" t="str">
        <f t="shared" si="9"/>
        <v>C109 Derailment</v>
      </c>
      <c r="K68" s="52" t="str">
        <f t="shared" si="10"/>
        <v/>
      </c>
      <c r="L68" s="52" t="str">
        <f t="shared" si="11"/>
        <v>H007</v>
      </c>
      <c r="M68" s="52" t="str">
        <f t="shared" si="12"/>
        <v>Driver loses control of vehicle</v>
      </c>
      <c r="N68" s="52" t="s">
        <v>23</v>
      </c>
      <c r="O68" s="52" t="s">
        <v>119</v>
      </c>
      <c r="P68" s="52" t="str">
        <f t="shared" si="13"/>
        <v>Haz_01 Loss of vehicle control by driver</v>
      </c>
    </row>
    <row r="69" spans="1:16" x14ac:dyDescent="0.2">
      <c r="A69" s="52" t="s">
        <v>111</v>
      </c>
      <c r="B69" s="52" t="s">
        <v>112</v>
      </c>
      <c r="C69" s="52" t="str">
        <f t="shared" si="7"/>
        <v>I1 Vehicles collide in/on roadway</v>
      </c>
      <c r="E69" s="52" t="s">
        <v>2</v>
      </c>
      <c r="F69" s="52" t="s">
        <v>113</v>
      </c>
      <c r="G69" s="52" t="s">
        <v>114</v>
      </c>
      <c r="H69" s="52" t="s">
        <v>115</v>
      </c>
      <c r="I69" s="52" t="str">
        <f t="shared" si="8"/>
        <v>C003 Other Incident</v>
      </c>
      <c r="J69" s="52" t="str">
        <f t="shared" si="9"/>
        <v>C003 Other Incident</v>
      </c>
      <c r="K69" s="52" t="str">
        <f t="shared" si="10"/>
        <v/>
      </c>
      <c r="L69" s="52" t="str">
        <f t="shared" si="11"/>
        <v>H003</v>
      </c>
      <c r="M69" s="52" t="str">
        <f t="shared" si="12"/>
        <v>Rubbernecking</v>
      </c>
      <c r="N69" s="52" t="s">
        <v>22</v>
      </c>
      <c r="O69" s="52" t="s">
        <v>116</v>
      </c>
      <c r="P69" s="52" t="str">
        <f t="shared" si="13"/>
        <v>Haz_02 Rubber-necking</v>
      </c>
    </row>
    <row r="70" spans="1:16" x14ac:dyDescent="0.2">
      <c r="A70" s="52" t="s">
        <v>111</v>
      </c>
      <c r="B70" s="52" t="s">
        <v>112</v>
      </c>
      <c r="C70" s="52" t="str">
        <f t="shared" si="7"/>
        <v>I1 Vehicles collide in/on roadway</v>
      </c>
      <c r="E70" s="52" t="s">
        <v>3</v>
      </c>
      <c r="F70" s="52" t="s">
        <v>117</v>
      </c>
      <c r="G70" s="52" t="s">
        <v>114</v>
      </c>
      <c r="H70" s="52" t="s">
        <v>118</v>
      </c>
      <c r="I70" s="52" t="str">
        <f t="shared" si="8"/>
        <v>C001 Driver tiredness</v>
      </c>
      <c r="J70" s="52" t="str">
        <f t="shared" si="9"/>
        <v>C001 Driver tiredness</v>
      </c>
      <c r="K70" s="52" t="str">
        <f t="shared" si="10"/>
        <v/>
      </c>
      <c r="L70" s="52" t="str">
        <f t="shared" si="11"/>
        <v>H005</v>
      </c>
      <c r="M70" s="52" t="str">
        <f t="shared" si="12"/>
        <v>Unsafe entry into Intersection</v>
      </c>
      <c r="N70" s="52" t="s">
        <v>1281</v>
      </c>
      <c r="O70" s="52" t="s">
        <v>119</v>
      </c>
      <c r="P70" s="52" t="str">
        <f t="shared" si="13"/>
        <v>Haz_03 Conflicting Movements</v>
      </c>
    </row>
    <row r="71" spans="1:16" x14ac:dyDescent="0.2">
      <c r="A71" s="60" t="s">
        <v>111</v>
      </c>
      <c r="B71" s="60" t="s">
        <v>112</v>
      </c>
      <c r="C71" s="60" t="str">
        <f t="shared" si="7"/>
        <v>I1 Vehicles collide in/on roadway</v>
      </c>
      <c r="D71" s="60"/>
      <c r="E71" s="60" t="s">
        <v>3</v>
      </c>
      <c r="F71" s="60" t="s">
        <v>117</v>
      </c>
      <c r="G71" s="60" t="s">
        <v>114</v>
      </c>
      <c r="H71" s="60" t="s">
        <v>118</v>
      </c>
      <c r="I71" s="60" t="str">
        <f t="shared" si="8"/>
        <v>C001 Driver tiredness</v>
      </c>
      <c r="J71" s="60" t="str">
        <f t="shared" si="9"/>
        <v>C001 Driver tiredness</v>
      </c>
      <c r="K71" s="60" t="str">
        <f t="shared" si="10"/>
        <v/>
      </c>
      <c r="L71" s="60" t="str">
        <f t="shared" si="11"/>
        <v>H051</v>
      </c>
      <c r="M71" s="60" t="str">
        <f t="shared" si="12"/>
        <v xml:space="preserve">Unsafe turn across carriageway </v>
      </c>
      <c r="N71" s="60" t="s">
        <v>1283</v>
      </c>
      <c r="O71" s="60" t="s">
        <v>119</v>
      </c>
      <c r="P71" s="60" t="str">
        <f t="shared" si="13"/>
        <v>Haz_03 Conflicting Movements</v>
      </c>
    </row>
    <row r="72" spans="1:16" x14ac:dyDescent="0.2">
      <c r="A72" s="60" t="s">
        <v>111</v>
      </c>
      <c r="B72" s="60" t="s">
        <v>112</v>
      </c>
      <c r="C72" s="60" t="str">
        <f t="shared" si="7"/>
        <v>I1 Vehicles collide in/on roadway</v>
      </c>
      <c r="D72" s="60"/>
      <c r="E72" s="60" t="s">
        <v>3</v>
      </c>
      <c r="F72" s="60" t="s">
        <v>117</v>
      </c>
      <c r="G72" s="60" t="s">
        <v>114</v>
      </c>
      <c r="H72" s="60" t="s">
        <v>118</v>
      </c>
      <c r="I72" s="60" t="str">
        <f t="shared" si="8"/>
        <v>C001 Driver tiredness</v>
      </c>
      <c r="J72" s="60" t="str">
        <f t="shared" si="9"/>
        <v>C001 Driver tiredness</v>
      </c>
      <c r="K72" s="60" t="str">
        <f t="shared" si="10"/>
        <v/>
      </c>
      <c r="L72" s="60" t="str">
        <f t="shared" si="11"/>
        <v>H097</v>
      </c>
      <c r="M72" s="60" t="str">
        <f t="shared" si="12"/>
        <v>Unsafe U-turn</v>
      </c>
      <c r="N72" s="60" t="s">
        <v>1284</v>
      </c>
      <c r="O72" s="60" t="s">
        <v>119</v>
      </c>
      <c r="P72" s="60" t="str">
        <f t="shared" si="13"/>
        <v>Haz_03 Conflicting Movements</v>
      </c>
    </row>
    <row r="73" spans="1:16" x14ac:dyDescent="0.2">
      <c r="A73" s="52" t="s">
        <v>111</v>
      </c>
      <c r="B73" s="52" t="s">
        <v>112</v>
      </c>
      <c r="C73" s="52" t="str">
        <f t="shared" si="7"/>
        <v>I1 Vehicles collide in/on roadway</v>
      </c>
      <c r="E73" s="52" t="s">
        <v>3</v>
      </c>
      <c r="F73" s="52" t="s">
        <v>120</v>
      </c>
      <c r="G73" s="52" t="s">
        <v>114</v>
      </c>
      <c r="H73" s="52" t="s">
        <v>121</v>
      </c>
      <c r="I73" s="52" t="str">
        <f t="shared" si="8"/>
        <v>C002 Rapid onset of illness</v>
      </c>
      <c r="J73" s="52" t="str">
        <f t="shared" si="9"/>
        <v>C002 Rapid onset of illness</v>
      </c>
      <c r="K73" s="52" t="str">
        <f t="shared" si="10"/>
        <v/>
      </c>
      <c r="L73" s="52" t="str">
        <f t="shared" si="11"/>
        <v>H005</v>
      </c>
      <c r="M73" s="52" t="str">
        <f t="shared" si="12"/>
        <v>Unsafe entry into Intersection</v>
      </c>
      <c r="N73" s="52" t="s">
        <v>1281</v>
      </c>
      <c r="O73" s="52" t="s">
        <v>119</v>
      </c>
      <c r="P73" s="52" t="str">
        <f t="shared" si="13"/>
        <v>Haz_03 Conflicting Movements</v>
      </c>
    </row>
    <row r="74" spans="1:16" x14ac:dyDescent="0.2">
      <c r="A74" s="62" t="s">
        <v>111</v>
      </c>
      <c r="B74" s="62" t="s">
        <v>112</v>
      </c>
      <c r="C74" s="62" t="str">
        <f t="shared" si="7"/>
        <v>I1 Vehicles collide in/on roadway</v>
      </c>
      <c r="D74" s="62"/>
      <c r="E74" s="62" t="s">
        <v>3</v>
      </c>
      <c r="F74" s="62" t="s">
        <v>120</v>
      </c>
      <c r="G74" s="62" t="s">
        <v>114</v>
      </c>
      <c r="H74" s="62" t="s">
        <v>121</v>
      </c>
      <c r="I74" s="62" t="str">
        <f t="shared" si="8"/>
        <v>C002 Rapid onset of illness</v>
      </c>
      <c r="J74" s="62" t="str">
        <f t="shared" si="9"/>
        <v>C002 Rapid onset of illness</v>
      </c>
      <c r="K74" s="62" t="str">
        <f t="shared" si="10"/>
        <v/>
      </c>
      <c r="L74" s="62" t="str">
        <f t="shared" si="11"/>
        <v>H051</v>
      </c>
      <c r="M74" s="62" t="str">
        <f t="shared" si="12"/>
        <v xml:space="preserve">Unsafe turn across carriageway </v>
      </c>
      <c r="N74" s="60" t="s">
        <v>1283</v>
      </c>
      <c r="O74" s="62" t="s">
        <v>119</v>
      </c>
      <c r="P74" s="62" t="str">
        <f t="shared" si="13"/>
        <v>Haz_03 Conflicting Movements</v>
      </c>
    </row>
    <row r="75" spans="1:16" x14ac:dyDescent="0.2">
      <c r="A75" s="62" t="s">
        <v>111</v>
      </c>
      <c r="B75" s="62" t="s">
        <v>112</v>
      </c>
      <c r="C75" s="62" t="str">
        <f t="shared" si="7"/>
        <v>I1 Vehicles collide in/on roadway</v>
      </c>
      <c r="D75" s="62"/>
      <c r="E75" s="62" t="s">
        <v>3</v>
      </c>
      <c r="F75" s="62" t="s">
        <v>120</v>
      </c>
      <c r="G75" s="62" t="s">
        <v>114</v>
      </c>
      <c r="H75" s="62" t="s">
        <v>121</v>
      </c>
      <c r="I75" s="62" t="str">
        <f t="shared" si="8"/>
        <v>C002 Rapid onset of illness</v>
      </c>
      <c r="J75" s="62" t="str">
        <f t="shared" si="9"/>
        <v>C002 Rapid onset of illness</v>
      </c>
      <c r="K75" s="62" t="str">
        <f t="shared" si="10"/>
        <v/>
      </c>
      <c r="L75" s="62" t="str">
        <f t="shared" si="11"/>
        <v>H097</v>
      </c>
      <c r="M75" s="62" t="str">
        <f t="shared" si="12"/>
        <v>Unsafe U-turn</v>
      </c>
      <c r="N75" s="60" t="s">
        <v>1284</v>
      </c>
      <c r="O75" s="62" t="s">
        <v>119</v>
      </c>
      <c r="P75" s="62" t="str">
        <f t="shared" si="13"/>
        <v>Haz_03 Conflicting Movements</v>
      </c>
    </row>
    <row r="76" spans="1:16" x14ac:dyDescent="0.2">
      <c r="A76" s="52" t="s">
        <v>111</v>
      </c>
      <c r="B76" s="52" t="s">
        <v>112</v>
      </c>
      <c r="C76" s="52" t="str">
        <f t="shared" si="7"/>
        <v>I1 Vehicles collide in/on roadway</v>
      </c>
      <c r="E76" s="52" t="s">
        <v>3</v>
      </c>
      <c r="F76" s="52" t="s">
        <v>122</v>
      </c>
      <c r="G76" s="52" t="s">
        <v>114</v>
      </c>
      <c r="H76" s="52" t="s">
        <v>123</v>
      </c>
      <c r="I76" s="52" t="str">
        <f t="shared" si="8"/>
        <v>C004 Failed or Conflicting signals</v>
      </c>
      <c r="J76" s="52" t="str">
        <f t="shared" si="9"/>
        <v>C004 Failed or Conflicting signals</v>
      </c>
      <c r="K76" s="52" t="str">
        <f t="shared" si="10"/>
        <v/>
      </c>
      <c r="L76" s="52" t="str">
        <f t="shared" si="11"/>
        <v>H005</v>
      </c>
      <c r="M76" s="52" t="str">
        <f t="shared" si="12"/>
        <v>Unsafe entry into Intersection</v>
      </c>
      <c r="N76" s="52" t="s">
        <v>1281</v>
      </c>
      <c r="O76" s="52" t="s">
        <v>116</v>
      </c>
      <c r="P76" s="52" t="str">
        <f t="shared" si="13"/>
        <v>Haz_03 Conflicting Movements</v>
      </c>
    </row>
    <row r="77" spans="1:16" x14ac:dyDescent="0.2">
      <c r="A77" s="52" t="s">
        <v>111</v>
      </c>
      <c r="B77" s="52" t="s">
        <v>112</v>
      </c>
      <c r="C77" s="52" t="str">
        <f t="shared" si="7"/>
        <v>I1 Vehicles collide in/on roadway</v>
      </c>
      <c r="E77" s="52" t="s">
        <v>3</v>
      </c>
      <c r="F77" s="52" t="s">
        <v>124</v>
      </c>
      <c r="G77" s="52" t="s">
        <v>122</v>
      </c>
      <c r="H77" s="52" t="s">
        <v>125</v>
      </c>
      <c r="I77" s="52" t="str">
        <f t="shared" si="8"/>
        <v>C005 Power Failure (sub-cause)</v>
      </c>
      <c r="J77" s="52" t="str">
        <f t="shared" si="9"/>
        <v>C004 Failed or Conflicting signals</v>
      </c>
      <c r="K77" s="52" t="str">
        <f t="shared" si="10"/>
        <v>C005 Power Failure (sub-cause)</v>
      </c>
      <c r="L77" s="52" t="str">
        <f t="shared" si="11"/>
        <v>H005</v>
      </c>
      <c r="M77" s="52" t="str">
        <f t="shared" si="12"/>
        <v>Unsafe entry into Intersection</v>
      </c>
      <c r="N77" s="52" t="s">
        <v>1281</v>
      </c>
      <c r="O77" s="52" t="s">
        <v>116</v>
      </c>
      <c r="P77" s="52" t="str">
        <f t="shared" si="13"/>
        <v>Haz_03 Conflicting Movements</v>
      </c>
    </row>
    <row r="78" spans="1:16" x14ac:dyDescent="0.2">
      <c r="A78" s="52" t="s">
        <v>111</v>
      </c>
      <c r="B78" s="52" t="s">
        <v>112</v>
      </c>
      <c r="C78" s="52" t="str">
        <f t="shared" si="7"/>
        <v>I1 Vehicles collide in/on roadway</v>
      </c>
      <c r="E78" s="52" t="s">
        <v>3</v>
      </c>
      <c r="F78" s="52" t="s">
        <v>126</v>
      </c>
      <c r="G78" s="52" t="s">
        <v>122</v>
      </c>
      <c r="H78" s="52" t="s">
        <v>127</v>
      </c>
      <c r="I78" s="52" t="str">
        <f t="shared" si="8"/>
        <v>C006 Signal or message sub-system fails (sub-cause)</v>
      </c>
      <c r="J78" s="52" t="str">
        <f t="shared" si="9"/>
        <v>C004 Failed or Conflicting signals</v>
      </c>
      <c r="K78" s="52" t="str">
        <f t="shared" si="10"/>
        <v>C006 Signal or message sub-system fails (sub-cause)</v>
      </c>
      <c r="L78" s="52" t="str">
        <f t="shared" si="11"/>
        <v>H005</v>
      </c>
      <c r="M78" s="52" t="str">
        <f t="shared" si="12"/>
        <v>Unsafe entry into Intersection</v>
      </c>
      <c r="N78" s="52" t="s">
        <v>1281</v>
      </c>
      <c r="O78" s="52" t="s">
        <v>116</v>
      </c>
      <c r="P78" s="52" t="str">
        <f t="shared" si="13"/>
        <v>Haz_03 Conflicting Movements</v>
      </c>
    </row>
    <row r="79" spans="1:16" x14ac:dyDescent="0.2">
      <c r="A79" s="52" t="s">
        <v>111</v>
      </c>
      <c r="B79" s="52" t="s">
        <v>112</v>
      </c>
      <c r="C79" s="52" t="str">
        <f t="shared" si="7"/>
        <v>I1 Vehicles collide in/on roadway</v>
      </c>
      <c r="E79" s="52" t="s">
        <v>3</v>
      </c>
      <c r="F79" s="52" t="s">
        <v>128</v>
      </c>
      <c r="G79" s="52" t="s">
        <v>122</v>
      </c>
      <c r="H79" s="52" t="s">
        <v>129</v>
      </c>
      <c r="I79" s="52" t="str">
        <f t="shared" si="8"/>
        <v>C007 Failure of roadside controller (sub-cause)</v>
      </c>
      <c r="J79" s="52" t="str">
        <f t="shared" si="9"/>
        <v>C004 Failed or Conflicting signals</v>
      </c>
      <c r="K79" s="52" t="str">
        <f t="shared" si="10"/>
        <v>C007 Failure of roadside controller (sub-cause)</v>
      </c>
      <c r="L79" s="52" t="str">
        <f t="shared" si="11"/>
        <v>H005</v>
      </c>
      <c r="M79" s="52" t="str">
        <f t="shared" si="12"/>
        <v>Unsafe entry into Intersection</v>
      </c>
      <c r="N79" s="52" t="s">
        <v>1281</v>
      </c>
      <c r="O79" s="52" t="s">
        <v>116</v>
      </c>
      <c r="P79" s="52" t="str">
        <f t="shared" si="13"/>
        <v>Haz_03 Conflicting Movements</v>
      </c>
    </row>
    <row r="80" spans="1:16" x14ac:dyDescent="0.2">
      <c r="A80" s="52" t="s">
        <v>111</v>
      </c>
      <c r="B80" s="52" t="s">
        <v>112</v>
      </c>
      <c r="C80" s="52" t="str">
        <f t="shared" si="7"/>
        <v>I1 Vehicles collide in/on roadway</v>
      </c>
      <c r="E80" s="52" t="s">
        <v>3</v>
      </c>
      <c r="F80" s="52" t="s">
        <v>130</v>
      </c>
      <c r="G80" s="52" t="s">
        <v>122</v>
      </c>
      <c r="H80" s="52" t="s">
        <v>131</v>
      </c>
      <c r="I80" s="52" t="str">
        <f t="shared" si="8"/>
        <v>C008 Communication system fails (sub-cause)</v>
      </c>
      <c r="J80" s="52" t="str">
        <f t="shared" si="9"/>
        <v>C004 Failed or Conflicting signals</v>
      </c>
      <c r="K80" s="52" t="str">
        <f t="shared" si="10"/>
        <v>C008 Communication system fails (sub-cause)</v>
      </c>
      <c r="L80" s="52" t="str">
        <f t="shared" si="11"/>
        <v>H005</v>
      </c>
      <c r="M80" s="52" t="str">
        <f t="shared" si="12"/>
        <v>Unsafe entry into Intersection</v>
      </c>
      <c r="N80" s="52" t="s">
        <v>1281</v>
      </c>
      <c r="O80" s="52" t="s">
        <v>116</v>
      </c>
      <c r="P80" s="52" t="str">
        <f t="shared" si="13"/>
        <v>Haz_03 Conflicting Movements</v>
      </c>
    </row>
    <row r="81" spans="1:16" x14ac:dyDescent="0.2">
      <c r="A81" s="52" t="s">
        <v>111</v>
      </c>
      <c r="B81" s="52" t="s">
        <v>112</v>
      </c>
      <c r="C81" s="52" t="str">
        <f t="shared" si="7"/>
        <v>I1 Vehicles collide in/on roadway</v>
      </c>
      <c r="E81" s="52" t="s">
        <v>3</v>
      </c>
      <c r="F81" s="52" t="s">
        <v>132</v>
      </c>
      <c r="G81" s="52" t="s">
        <v>122</v>
      </c>
      <c r="H81" s="52" t="s">
        <v>133</v>
      </c>
      <c r="I81" s="52" t="str">
        <f t="shared" si="8"/>
        <v>C009 Technical failure (sub-cause)</v>
      </c>
      <c r="J81" s="52" t="str">
        <f t="shared" si="9"/>
        <v>C004 Failed or Conflicting signals</v>
      </c>
      <c r="K81" s="52" t="str">
        <f t="shared" si="10"/>
        <v>C009 Technical failure (sub-cause)</v>
      </c>
      <c r="L81" s="52" t="str">
        <f t="shared" si="11"/>
        <v>H005</v>
      </c>
      <c r="M81" s="52" t="str">
        <f t="shared" si="12"/>
        <v>Unsafe entry into Intersection</v>
      </c>
      <c r="N81" s="52" t="s">
        <v>1281</v>
      </c>
      <c r="O81" s="52" t="s">
        <v>116</v>
      </c>
      <c r="P81" s="52" t="str">
        <f t="shared" si="13"/>
        <v>Haz_03 Conflicting Movements</v>
      </c>
    </row>
    <row r="82" spans="1:16" x14ac:dyDescent="0.2">
      <c r="A82" s="52" t="s">
        <v>111</v>
      </c>
      <c r="B82" s="52" t="s">
        <v>112</v>
      </c>
      <c r="C82" s="52" t="str">
        <f t="shared" si="7"/>
        <v>I1 Vehicles collide in/on roadway</v>
      </c>
      <c r="E82" s="52" t="s">
        <v>3</v>
      </c>
      <c r="F82" s="52" t="s">
        <v>134</v>
      </c>
      <c r="G82" s="52" t="s">
        <v>114</v>
      </c>
      <c r="H82" s="52" t="s">
        <v>135</v>
      </c>
      <c r="I82" s="52" t="str">
        <f t="shared" si="8"/>
        <v>C010 Driving too fast</v>
      </c>
      <c r="J82" s="52" t="str">
        <f t="shared" si="9"/>
        <v>C010 Driving too fast</v>
      </c>
      <c r="K82" s="52" t="str">
        <f t="shared" si="10"/>
        <v/>
      </c>
      <c r="L82" s="52" t="str">
        <f t="shared" si="11"/>
        <v>H005</v>
      </c>
      <c r="M82" s="52" t="str">
        <f t="shared" si="12"/>
        <v>Unsafe entry into Intersection</v>
      </c>
      <c r="N82" s="52" t="s">
        <v>1281</v>
      </c>
      <c r="O82" s="52" t="s">
        <v>119</v>
      </c>
      <c r="P82" s="52" t="str">
        <f t="shared" si="13"/>
        <v>Haz_03 Conflicting Movements</v>
      </c>
    </row>
    <row r="83" spans="1:16" x14ac:dyDescent="0.2">
      <c r="A83" s="60" t="s">
        <v>111</v>
      </c>
      <c r="B83" s="60" t="s">
        <v>112</v>
      </c>
      <c r="C83" s="60" t="str">
        <f t="shared" si="7"/>
        <v>I1 Vehicles collide in/on roadway</v>
      </c>
      <c r="D83" s="60"/>
      <c r="E83" s="60" t="s">
        <v>3</v>
      </c>
      <c r="F83" s="60" t="s">
        <v>134</v>
      </c>
      <c r="G83" s="60" t="s">
        <v>114</v>
      </c>
      <c r="H83" s="60" t="s">
        <v>135</v>
      </c>
      <c r="I83" s="60" t="str">
        <f t="shared" si="8"/>
        <v>C010 Driving too fast</v>
      </c>
      <c r="J83" s="60" t="str">
        <f t="shared" si="9"/>
        <v>C010 Driving too fast</v>
      </c>
      <c r="K83" s="60" t="str">
        <f t="shared" si="10"/>
        <v/>
      </c>
      <c r="L83" s="60" t="str">
        <f t="shared" si="11"/>
        <v>H051</v>
      </c>
      <c r="M83" s="60" t="str">
        <f t="shared" si="12"/>
        <v xml:space="preserve">Unsafe turn across carriageway </v>
      </c>
      <c r="N83" s="60" t="s">
        <v>1283</v>
      </c>
      <c r="O83" s="60" t="s">
        <v>119</v>
      </c>
      <c r="P83" s="60" t="str">
        <f t="shared" si="13"/>
        <v>Haz_03 Conflicting Movements</v>
      </c>
    </row>
    <row r="84" spans="1:16" x14ac:dyDescent="0.2">
      <c r="A84" s="60" t="s">
        <v>111</v>
      </c>
      <c r="B84" s="60" t="s">
        <v>112</v>
      </c>
      <c r="C84" s="60" t="str">
        <f t="shared" si="7"/>
        <v>I1 Vehicles collide in/on roadway</v>
      </c>
      <c r="D84" s="60"/>
      <c r="E84" s="60" t="s">
        <v>3</v>
      </c>
      <c r="F84" s="60" t="s">
        <v>134</v>
      </c>
      <c r="G84" s="60" t="s">
        <v>114</v>
      </c>
      <c r="H84" s="60" t="s">
        <v>135</v>
      </c>
      <c r="I84" s="60" t="str">
        <f t="shared" si="8"/>
        <v>C010 Driving too fast</v>
      </c>
      <c r="J84" s="60" t="str">
        <f t="shared" si="9"/>
        <v>C010 Driving too fast</v>
      </c>
      <c r="K84" s="60" t="str">
        <f t="shared" si="10"/>
        <v/>
      </c>
      <c r="L84" s="60" t="str">
        <f t="shared" si="11"/>
        <v>H097</v>
      </c>
      <c r="M84" s="60" t="str">
        <f t="shared" si="12"/>
        <v>Unsafe U-turn</v>
      </c>
      <c r="N84" s="60" t="s">
        <v>1284</v>
      </c>
      <c r="O84" s="60" t="s">
        <v>119</v>
      </c>
      <c r="P84" s="60" t="str">
        <f t="shared" si="13"/>
        <v>Haz_03 Conflicting Movements</v>
      </c>
    </row>
    <row r="85" spans="1:16" x14ac:dyDescent="0.2">
      <c r="A85" s="52" t="s">
        <v>111</v>
      </c>
      <c r="B85" s="52" t="s">
        <v>112</v>
      </c>
      <c r="C85" s="52" t="str">
        <f t="shared" si="7"/>
        <v>I1 Vehicles collide in/on roadway</v>
      </c>
      <c r="E85" s="52" t="s">
        <v>3</v>
      </c>
      <c r="F85" s="52" t="s">
        <v>136</v>
      </c>
      <c r="G85" s="52" t="s">
        <v>134</v>
      </c>
      <c r="H85" s="52" t="s">
        <v>137</v>
      </c>
      <c r="I85" s="52" t="str">
        <f t="shared" si="8"/>
        <v>C011 Pressure to keep on timetable (sub-cause)</v>
      </c>
      <c r="J85" s="52" t="str">
        <f t="shared" si="9"/>
        <v>C010 Driving too fast</v>
      </c>
      <c r="K85" s="52" t="str">
        <f t="shared" si="10"/>
        <v>C011 Pressure to keep on timetable (sub-cause)</v>
      </c>
      <c r="L85" s="52" t="str">
        <f t="shared" si="11"/>
        <v>H005</v>
      </c>
      <c r="M85" s="52" t="str">
        <f t="shared" si="12"/>
        <v>Unsafe entry into Intersection</v>
      </c>
      <c r="N85" s="52" t="s">
        <v>1281</v>
      </c>
      <c r="O85" s="52" t="s">
        <v>119</v>
      </c>
      <c r="P85" s="52" t="str">
        <f t="shared" si="13"/>
        <v>Haz_03 Conflicting Movements</v>
      </c>
    </row>
    <row r="86" spans="1:16" x14ac:dyDescent="0.2">
      <c r="A86" s="62" t="s">
        <v>111</v>
      </c>
      <c r="B86" s="62" t="s">
        <v>112</v>
      </c>
      <c r="C86" s="62" t="str">
        <f t="shared" si="7"/>
        <v>I1 Vehicles collide in/on roadway</v>
      </c>
      <c r="D86" s="62"/>
      <c r="E86" s="62" t="s">
        <v>3</v>
      </c>
      <c r="F86" s="62" t="s">
        <v>136</v>
      </c>
      <c r="G86" s="62" t="s">
        <v>134</v>
      </c>
      <c r="H86" s="62" t="s">
        <v>137</v>
      </c>
      <c r="I86" s="62" t="str">
        <f t="shared" si="8"/>
        <v>C011 Pressure to keep on timetable (sub-cause)</v>
      </c>
      <c r="J86" s="62" t="str">
        <f t="shared" si="9"/>
        <v>C010 Driving too fast</v>
      </c>
      <c r="K86" s="62" t="str">
        <f t="shared" si="10"/>
        <v>C011 Pressure to keep on timetable (sub-cause)</v>
      </c>
      <c r="L86" s="62" t="str">
        <f t="shared" si="11"/>
        <v>H051</v>
      </c>
      <c r="M86" s="62" t="str">
        <f t="shared" si="12"/>
        <v xml:space="preserve">Unsafe turn across carriageway </v>
      </c>
      <c r="N86" s="60" t="s">
        <v>1283</v>
      </c>
      <c r="O86" s="62" t="s">
        <v>119</v>
      </c>
      <c r="P86" s="62" t="str">
        <f t="shared" si="13"/>
        <v>Haz_03 Conflicting Movements</v>
      </c>
    </row>
    <row r="87" spans="1:16" x14ac:dyDescent="0.2">
      <c r="A87" s="62" t="s">
        <v>111</v>
      </c>
      <c r="B87" s="62" t="s">
        <v>112</v>
      </c>
      <c r="C87" s="62" t="str">
        <f t="shared" si="7"/>
        <v>I1 Vehicles collide in/on roadway</v>
      </c>
      <c r="D87" s="62"/>
      <c r="E87" s="62" t="s">
        <v>3</v>
      </c>
      <c r="F87" s="62" t="s">
        <v>136</v>
      </c>
      <c r="G87" s="62" t="s">
        <v>134</v>
      </c>
      <c r="H87" s="62" t="s">
        <v>137</v>
      </c>
      <c r="I87" s="62" t="str">
        <f t="shared" si="8"/>
        <v>C011 Pressure to keep on timetable (sub-cause)</v>
      </c>
      <c r="J87" s="62" t="str">
        <f t="shared" si="9"/>
        <v>C010 Driving too fast</v>
      </c>
      <c r="K87" s="62" t="str">
        <f t="shared" si="10"/>
        <v>C011 Pressure to keep on timetable (sub-cause)</v>
      </c>
      <c r="L87" s="62" t="str">
        <f t="shared" si="11"/>
        <v>H097</v>
      </c>
      <c r="M87" s="62" t="str">
        <f t="shared" si="12"/>
        <v>Unsafe U-turn</v>
      </c>
      <c r="N87" s="60" t="s">
        <v>1284</v>
      </c>
      <c r="O87" s="62" t="s">
        <v>119</v>
      </c>
      <c r="P87" s="62" t="str">
        <f t="shared" si="13"/>
        <v>Haz_03 Conflicting Movements</v>
      </c>
    </row>
    <row r="88" spans="1:16" x14ac:dyDescent="0.2">
      <c r="A88" s="52" t="s">
        <v>111</v>
      </c>
      <c r="B88" s="52" t="s">
        <v>112</v>
      </c>
      <c r="C88" s="52" t="str">
        <f t="shared" si="7"/>
        <v>I1 Vehicles collide in/on roadway</v>
      </c>
      <c r="E88" s="52" t="s">
        <v>3</v>
      </c>
      <c r="F88" s="52" t="s">
        <v>138</v>
      </c>
      <c r="G88" s="52" t="s">
        <v>134</v>
      </c>
      <c r="H88" s="52" t="s">
        <v>139</v>
      </c>
      <c r="I88" s="52" t="str">
        <f t="shared" si="8"/>
        <v>C012 Hurried drivers (sub-cause)</v>
      </c>
      <c r="J88" s="52" t="str">
        <f t="shared" si="9"/>
        <v>C010 Driving too fast</v>
      </c>
      <c r="K88" s="52" t="str">
        <f t="shared" si="10"/>
        <v>C012 Hurried drivers (sub-cause)</v>
      </c>
      <c r="L88" s="52" t="str">
        <f t="shared" si="11"/>
        <v>H005</v>
      </c>
      <c r="M88" s="52" t="str">
        <f t="shared" si="12"/>
        <v>Unsafe entry into Intersection</v>
      </c>
      <c r="N88" s="52" t="s">
        <v>1281</v>
      </c>
      <c r="O88" s="52" t="s">
        <v>119</v>
      </c>
      <c r="P88" s="52" t="str">
        <f t="shared" si="13"/>
        <v>Haz_03 Conflicting Movements</v>
      </c>
    </row>
    <row r="89" spans="1:16" x14ac:dyDescent="0.2">
      <c r="A89" s="60" t="s">
        <v>111</v>
      </c>
      <c r="B89" s="60" t="s">
        <v>112</v>
      </c>
      <c r="C89" s="60" t="str">
        <f t="shared" si="7"/>
        <v>I1 Vehicles collide in/on roadway</v>
      </c>
      <c r="D89" s="60"/>
      <c r="E89" s="60" t="s">
        <v>3</v>
      </c>
      <c r="F89" s="60" t="s">
        <v>138</v>
      </c>
      <c r="G89" s="60" t="s">
        <v>134</v>
      </c>
      <c r="H89" s="60" t="s">
        <v>139</v>
      </c>
      <c r="I89" s="60" t="str">
        <f t="shared" si="8"/>
        <v>C012 Hurried drivers (sub-cause)</v>
      </c>
      <c r="J89" s="60" t="str">
        <f t="shared" si="9"/>
        <v>C010 Driving too fast</v>
      </c>
      <c r="K89" s="60" t="str">
        <f t="shared" si="10"/>
        <v>C012 Hurried drivers (sub-cause)</v>
      </c>
      <c r="L89" s="60" t="str">
        <f t="shared" si="11"/>
        <v>H051</v>
      </c>
      <c r="M89" s="60" t="str">
        <f t="shared" si="12"/>
        <v xml:space="preserve">Unsafe turn across carriageway </v>
      </c>
      <c r="N89" s="60" t="s">
        <v>1283</v>
      </c>
      <c r="O89" s="60" t="s">
        <v>119</v>
      </c>
      <c r="P89" s="60" t="str">
        <f t="shared" si="13"/>
        <v>Haz_03 Conflicting Movements</v>
      </c>
    </row>
    <row r="90" spans="1:16" x14ac:dyDescent="0.2">
      <c r="A90" s="60" t="s">
        <v>111</v>
      </c>
      <c r="B90" s="60" t="s">
        <v>112</v>
      </c>
      <c r="C90" s="60" t="str">
        <f t="shared" si="7"/>
        <v>I1 Vehicles collide in/on roadway</v>
      </c>
      <c r="D90" s="60"/>
      <c r="E90" s="60" t="s">
        <v>3</v>
      </c>
      <c r="F90" s="60" t="s">
        <v>138</v>
      </c>
      <c r="G90" s="60" t="s">
        <v>134</v>
      </c>
      <c r="H90" s="60" t="s">
        <v>139</v>
      </c>
      <c r="I90" s="60" t="str">
        <f t="shared" si="8"/>
        <v>C012 Hurried drivers (sub-cause)</v>
      </c>
      <c r="J90" s="60" t="str">
        <f t="shared" si="9"/>
        <v>C010 Driving too fast</v>
      </c>
      <c r="K90" s="60" t="str">
        <f t="shared" si="10"/>
        <v>C012 Hurried drivers (sub-cause)</v>
      </c>
      <c r="L90" s="60" t="str">
        <f t="shared" si="11"/>
        <v>H097</v>
      </c>
      <c r="M90" s="60" t="str">
        <f t="shared" si="12"/>
        <v>Unsafe U-turn</v>
      </c>
      <c r="N90" s="60" t="s">
        <v>1284</v>
      </c>
      <c r="O90" s="60" t="s">
        <v>119</v>
      </c>
      <c r="P90" s="60" t="str">
        <f t="shared" si="13"/>
        <v>Haz_03 Conflicting Movements</v>
      </c>
    </row>
    <row r="91" spans="1:16" x14ac:dyDescent="0.2">
      <c r="A91" s="52" t="s">
        <v>111</v>
      </c>
      <c r="B91" s="52" t="s">
        <v>112</v>
      </c>
      <c r="C91" s="52" t="str">
        <f t="shared" si="7"/>
        <v>I1 Vehicles collide in/on roadway</v>
      </c>
      <c r="E91" s="52" t="s">
        <v>3</v>
      </c>
      <c r="F91" s="52" t="s">
        <v>140</v>
      </c>
      <c r="G91" s="52" t="s">
        <v>114</v>
      </c>
      <c r="H91" s="52" t="s">
        <v>141</v>
      </c>
      <c r="I91" s="52" t="str">
        <f t="shared" si="8"/>
        <v>C013 Influence of drugs and alcohol</v>
      </c>
      <c r="J91" s="52" t="str">
        <f t="shared" si="9"/>
        <v>C013 Influence of drugs and alcohol</v>
      </c>
      <c r="K91" s="52" t="str">
        <f t="shared" si="10"/>
        <v/>
      </c>
      <c r="L91" s="52" t="str">
        <f t="shared" si="11"/>
        <v>H005</v>
      </c>
      <c r="M91" s="52" t="str">
        <f t="shared" si="12"/>
        <v>Unsafe entry into Intersection</v>
      </c>
      <c r="N91" s="52" t="s">
        <v>1281</v>
      </c>
      <c r="O91" s="52" t="s">
        <v>119</v>
      </c>
      <c r="P91" s="52" t="str">
        <f t="shared" si="13"/>
        <v>Haz_03 Conflicting Movements</v>
      </c>
    </row>
    <row r="92" spans="1:16" x14ac:dyDescent="0.2">
      <c r="A92" s="62" t="s">
        <v>111</v>
      </c>
      <c r="B92" s="62" t="s">
        <v>112</v>
      </c>
      <c r="C92" s="62" t="str">
        <f t="shared" si="7"/>
        <v>I1 Vehicles collide in/on roadway</v>
      </c>
      <c r="D92" s="62"/>
      <c r="E92" s="62" t="s">
        <v>3</v>
      </c>
      <c r="F92" s="62" t="s">
        <v>140</v>
      </c>
      <c r="G92" s="62" t="s">
        <v>114</v>
      </c>
      <c r="H92" s="62" t="s">
        <v>141</v>
      </c>
      <c r="I92" s="62" t="str">
        <f t="shared" si="8"/>
        <v>C013 Influence of drugs and alcohol</v>
      </c>
      <c r="J92" s="62" t="str">
        <f t="shared" si="9"/>
        <v>C013 Influence of drugs and alcohol</v>
      </c>
      <c r="K92" s="62" t="str">
        <f t="shared" si="10"/>
        <v/>
      </c>
      <c r="L92" s="62" t="str">
        <f t="shared" si="11"/>
        <v>H051</v>
      </c>
      <c r="M92" s="62" t="str">
        <f t="shared" si="12"/>
        <v xml:space="preserve">Unsafe turn across carriageway </v>
      </c>
      <c r="N92" s="60" t="s">
        <v>1283</v>
      </c>
      <c r="O92" s="62" t="s">
        <v>119</v>
      </c>
      <c r="P92" s="62" t="str">
        <f t="shared" si="13"/>
        <v>Haz_03 Conflicting Movements</v>
      </c>
    </row>
    <row r="93" spans="1:16" x14ac:dyDescent="0.2">
      <c r="A93" s="62" t="s">
        <v>111</v>
      </c>
      <c r="B93" s="62" t="s">
        <v>112</v>
      </c>
      <c r="C93" s="62" t="str">
        <f t="shared" si="7"/>
        <v>I1 Vehicles collide in/on roadway</v>
      </c>
      <c r="D93" s="62"/>
      <c r="E93" s="62" t="s">
        <v>3</v>
      </c>
      <c r="F93" s="62" t="s">
        <v>140</v>
      </c>
      <c r="G93" s="62" t="s">
        <v>114</v>
      </c>
      <c r="H93" s="62" t="s">
        <v>141</v>
      </c>
      <c r="I93" s="62" t="str">
        <f t="shared" si="8"/>
        <v>C013 Influence of drugs and alcohol</v>
      </c>
      <c r="J93" s="62" t="str">
        <f t="shared" si="9"/>
        <v>C013 Influence of drugs and alcohol</v>
      </c>
      <c r="K93" s="62" t="str">
        <f t="shared" si="10"/>
        <v/>
      </c>
      <c r="L93" s="62" t="str">
        <f t="shared" si="11"/>
        <v>H097</v>
      </c>
      <c r="M93" s="62" t="str">
        <f t="shared" si="12"/>
        <v>Unsafe U-turn</v>
      </c>
      <c r="N93" s="60" t="s">
        <v>1284</v>
      </c>
      <c r="O93" s="62" t="s">
        <v>119</v>
      </c>
      <c r="P93" s="62" t="str">
        <f t="shared" si="13"/>
        <v>Haz_03 Conflicting Movements</v>
      </c>
    </row>
    <row r="94" spans="1:16" x14ac:dyDescent="0.2">
      <c r="A94" s="52" t="s">
        <v>111</v>
      </c>
      <c r="B94" s="52" t="s">
        <v>112</v>
      </c>
      <c r="C94" s="52" t="str">
        <f t="shared" si="7"/>
        <v>I1 Vehicles collide in/on roadway</v>
      </c>
      <c r="E94" s="52" t="s">
        <v>3</v>
      </c>
      <c r="F94" s="52" t="s">
        <v>142</v>
      </c>
      <c r="G94" s="52" t="s">
        <v>114</v>
      </c>
      <c r="H94" s="52" t="s">
        <v>143</v>
      </c>
      <c r="I94" s="52" t="str">
        <f t="shared" si="8"/>
        <v>C014 Lack of system credibility</v>
      </c>
      <c r="J94" s="52" t="str">
        <f t="shared" si="9"/>
        <v>C014 Lack of system credibility</v>
      </c>
      <c r="K94" s="52" t="str">
        <f t="shared" si="10"/>
        <v/>
      </c>
      <c r="L94" s="52" t="str">
        <f t="shared" si="11"/>
        <v>H005</v>
      </c>
      <c r="M94" s="52" t="str">
        <f t="shared" si="12"/>
        <v>Unsafe entry into Intersection</v>
      </c>
      <c r="N94" s="52" t="s">
        <v>1281</v>
      </c>
      <c r="O94" s="52" t="s">
        <v>119</v>
      </c>
      <c r="P94" s="52" t="str">
        <f t="shared" si="13"/>
        <v>Haz_03 Conflicting Movements</v>
      </c>
    </row>
    <row r="95" spans="1:16" x14ac:dyDescent="0.2">
      <c r="A95" s="52" t="s">
        <v>111</v>
      </c>
      <c r="B95" s="52" t="s">
        <v>112</v>
      </c>
      <c r="C95" s="52" t="str">
        <f t="shared" si="7"/>
        <v>I1 Vehicles collide in/on roadway</v>
      </c>
      <c r="E95" s="52" t="s">
        <v>3</v>
      </c>
      <c r="F95" s="52" t="s">
        <v>144</v>
      </c>
      <c r="G95" s="52" t="s">
        <v>114</v>
      </c>
      <c r="H95" s="52" t="s">
        <v>145</v>
      </c>
      <c r="I95" s="52" t="str">
        <f t="shared" si="8"/>
        <v>C015 Slippery roadway surface</v>
      </c>
      <c r="J95" s="52" t="str">
        <f t="shared" si="9"/>
        <v>C015 Slippery roadway surface</v>
      </c>
      <c r="K95" s="52" t="str">
        <f t="shared" si="10"/>
        <v/>
      </c>
      <c r="L95" s="52" t="str">
        <f t="shared" si="11"/>
        <v>H005</v>
      </c>
      <c r="M95" s="52" t="str">
        <f t="shared" si="12"/>
        <v>Unsafe entry into Intersection</v>
      </c>
      <c r="N95" s="52" t="s">
        <v>1281</v>
      </c>
      <c r="O95" s="52" t="s">
        <v>119</v>
      </c>
      <c r="P95" s="52" t="str">
        <f t="shared" si="13"/>
        <v>Haz_03 Conflicting Movements</v>
      </c>
    </row>
    <row r="96" spans="1:16" x14ac:dyDescent="0.2">
      <c r="A96" s="62" t="s">
        <v>111</v>
      </c>
      <c r="B96" s="62" t="s">
        <v>112</v>
      </c>
      <c r="C96" s="62" t="str">
        <f t="shared" si="7"/>
        <v>I1 Vehicles collide in/on roadway</v>
      </c>
      <c r="D96" s="62"/>
      <c r="E96" s="62" t="s">
        <v>3</v>
      </c>
      <c r="F96" s="62" t="s">
        <v>144</v>
      </c>
      <c r="G96" s="62" t="s">
        <v>114</v>
      </c>
      <c r="H96" s="62" t="s">
        <v>145</v>
      </c>
      <c r="I96" s="62" t="str">
        <f t="shared" si="8"/>
        <v>C015 Slippery roadway surface</v>
      </c>
      <c r="J96" s="62" t="str">
        <f t="shared" si="9"/>
        <v>C015 Slippery roadway surface</v>
      </c>
      <c r="K96" s="62" t="str">
        <f t="shared" si="10"/>
        <v/>
      </c>
      <c r="L96" s="62" t="str">
        <f t="shared" si="11"/>
        <v>H051</v>
      </c>
      <c r="M96" s="62" t="str">
        <f t="shared" si="12"/>
        <v xml:space="preserve">Unsafe turn across carriageway </v>
      </c>
      <c r="N96" s="60" t="s">
        <v>1283</v>
      </c>
      <c r="O96" s="62" t="s">
        <v>119</v>
      </c>
      <c r="P96" s="62" t="str">
        <f t="shared" si="13"/>
        <v>Haz_03 Conflicting Movements</v>
      </c>
    </row>
    <row r="97" spans="1:16" x14ac:dyDescent="0.2">
      <c r="A97" s="62" t="s">
        <v>111</v>
      </c>
      <c r="B97" s="62" t="s">
        <v>112</v>
      </c>
      <c r="C97" s="62" t="str">
        <f t="shared" si="7"/>
        <v>I1 Vehicles collide in/on roadway</v>
      </c>
      <c r="D97" s="62"/>
      <c r="E97" s="62" t="s">
        <v>3</v>
      </c>
      <c r="F97" s="62" t="s">
        <v>144</v>
      </c>
      <c r="G97" s="62" t="s">
        <v>114</v>
      </c>
      <c r="H97" s="62" t="s">
        <v>145</v>
      </c>
      <c r="I97" s="62" t="str">
        <f t="shared" si="8"/>
        <v>C015 Slippery roadway surface</v>
      </c>
      <c r="J97" s="62" t="str">
        <f t="shared" si="9"/>
        <v>C015 Slippery roadway surface</v>
      </c>
      <c r="K97" s="62" t="str">
        <f t="shared" si="10"/>
        <v/>
      </c>
      <c r="L97" s="62" t="str">
        <f t="shared" si="11"/>
        <v>H097</v>
      </c>
      <c r="M97" s="62" t="str">
        <f t="shared" si="12"/>
        <v>Unsafe U-turn</v>
      </c>
      <c r="N97" s="60" t="s">
        <v>1284</v>
      </c>
      <c r="O97" s="62" t="s">
        <v>119</v>
      </c>
      <c r="P97" s="62" t="str">
        <f t="shared" si="13"/>
        <v>Haz_03 Conflicting Movements</v>
      </c>
    </row>
    <row r="98" spans="1:16" x14ac:dyDescent="0.2">
      <c r="A98" s="52" t="s">
        <v>111</v>
      </c>
      <c r="B98" s="52" t="s">
        <v>112</v>
      </c>
      <c r="C98" s="52" t="str">
        <f t="shared" si="7"/>
        <v>I1 Vehicles collide in/on roadway</v>
      </c>
      <c r="E98" s="52" t="s">
        <v>3</v>
      </c>
      <c r="F98" s="52" t="s">
        <v>146</v>
      </c>
      <c r="G98" s="52" t="s">
        <v>114</v>
      </c>
      <c r="H98" s="52" t="s">
        <v>147</v>
      </c>
      <c r="I98" s="52" t="str">
        <f t="shared" si="8"/>
        <v>C016 Ambulance on a patient transfer</v>
      </c>
      <c r="J98" s="52" t="str">
        <f t="shared" si="9"/>
        <v>C016 Ambulance on a patient transfer</v>
      </c>
      <c r="K98" s="52" t="str">
        <f t="shared" si="10"/>
        <v/>
      </c>
      <c r="L98" s="52" t="str">
        <f t="shared" si="11"/>
        <v>H005</v>
      </c>
      <c r="M98" s="52" t="str">
        <f t="shared" si="12"/>
        <v>Unsafe entry into Intersection</v>
      </c>
      <c r="N98" s="52" t="s">
        <v>1281</v>
      </c>
      <c r="O98" s="52" t="s">
        <v>119</v>
      </c>
      <c r="P98" s="52" t="str">
        <f t="shared" si="13"/>
        <v>Haz_03 Conflicting Movements</v>
      </c>
    </row>
    <row r="99" spans="1:16" x14ac:dyDescent="0.2">
      <c r="A99" s="60" t="s">
        <v>111</v>
      </c>
      <c r="B99" s="60" t="s">
        <v>112</v>
      </c>
      <c r="C99" s="60" t="str">
        <f t="shared" si="7"/>
        <v>I1 Vehicles collide in/on roadway</v>
      </c>
      <c r="D99" s="60"/>
      <c r="E99" s="60" t="s">
        <v>3</v>
      </c>
      <c r="F99" s="60" t="s">
        <v>146</v>
      </c>
      <c r="G99" s="60" t="s">
        <v>114</v>
      </c>
      <c r="H99" s="60" t="s">
        <v>147</v>
      </c>
      <c r="I99" s="60" t="str">
        <f t="shared" si="8"/>
        <v>C016 Ambulance on a patient transfer</v>
      </c>
      <c r="J99" s="60" t="str">
        <f t="shared" si="9"/>
        <v>C016 Ambulance on a patient transfer</v>
      </c>
      <c r="K99" s="60" t="str">
        <f t="shared" si="10"/>
        <v/>
      </c>
      <c r="L99" s="60" t="str">
        <f t="shared" si="11"/>
        <v>H051</v>
      </c>
      <c r="M99" s="60" t="str">
        <f t="shared" si="12"/>
        <v xml:space="preserve">Unsafe turn across carriageway </v>
      </c>
      <c r="N99" s="60" t="s">
        <v>1283</v>
      </c>
      <c r="O99" s="60" t="s">
        <v>119</v>
      </c>
      <c r="P99" s="60" t="str">
        <f t="shared" si="13"/>
        <v>Haz_03 Conflicting Movements</v>
      </c>
    </row>
    <row r="100" spans="1:16" x14ac:dyDescent="0.2">
      <c r="A100" s="60" t="s">
        <v>111</v>
      </c>
      <c r="B100" s="60" t="s">
        <v>112</v>
      </c>
      <c r="C100" s="60" t="str">
        <f t="shared" si="7"/>
        <v>I1 Vehicles collide in/on roadway</v>
      </c>
      <c r="D100" s="60"/>
      <c r="E100" s="60" t="s">
        <v>3</v>
      </c>
      <c r="F100" s="60" t="s">
        <v>146</v>
      </c>
      <c r="G100" s="60" t="s">
        <v>114</v>
      </c>
      <c r="H100" s="60" t="s">
        <v>147</v>
      </c>
      <c r="I100" s="60" t="str">
        <f t="shared" si="8"/>
        <v>C016 Ambulance on a patient transfer</v>
      </c>
      <c r="J100" s="60" t="str">
        <f t="shared" si="9"/>
        <v>C016 Ambulance on a patient transfer</v>
      </c>
      <c r="K100" s="60" t="str">
        <f t="shared" si="10"/>
        <v/>
      </c>
      <c r="L100" s="60" t="str">
        <f t="shared" si="11"/>
        <v>H097</v>
      </c>
      <c r="M100" s="60" t="str">
        <f t="shared" si="12"/>
        <v>Unsafe U-turn</v>
      </c>
      <c r="N100" s="60" t="s">
        <v>1284</v>
      </c>
      <c r="O100" s="60" t="s">
        <v>119</v>
      </c>
      <c r="P100" s="60" t="str">
        <f t="shared" si="13"/>
        <v>Haz_03 Conflicting Movements</v>
      </c>
    </row>
    <row r="101" spans="1:16" x14ac:dyDescent="0.2">
      <c r="A101" s="52" t="s">
        <v>111</v>
      </c>
      <c r="B101" s="52" t="s">
        <v>112</v>
      </c>
      <c r="C101" s="52" t="str">
        <f t="shared" si="7"/>
        <v>I1 Vehicles collide in/on roadway</v>
      </c>
      <c r="E101" s="52" t="s">
        <v>3</v>
      </c>
      <c r="F101" s="52" t="s">
        <v>148</v>
      </c>
      <c r="G101" s="52" t="s">
        <v>114</v>
      </c>
      <c r="H101" s="52" t="s">
        <v>149</v>
      </c>
      <c r="I101" s="52" t="str">
        <f t="shared" si="8"/>
        <v>C017 Tries to gain some advantage</v>
      </c>
      <c r="J101" s="52" t="str">
        <f t="shared" si="9"/>
        <v>C017 Tries to gain some advantage</v>
      </c>
      <c r="K101" s="52" t="str">
        <f t="shared" si="10"/>
        <v/>
      </c>
      <c r="L101" s="52" t="str">
        <f t="shared" si="11"/>
        <v>H005</v>
      </c>
      <c r="M101" s="52" t="str">
        <f t="shared" si="12"/>
        <v>Unsafe entry into Intersection</v>
      </c>
      <c r="N101" s="52" t="s">
        <v>1281</v>
      </c>
      <c r="O101" s="52" t="s">
        <v>119</v>
      </c>
      <c r="P101" s="52" t="str">
        <f t="shared" si="13"/>
        <v>Haz_03 Conflicting Movements</v>
      </c>
    </row>
    <row r="102" spans="1:16" x14ac:dyDescent="0.2">
      <c r="A102" s="62" t="s">
        <v>111</v>
      </c>
      <c r="B102" s="62" t="s">
        <v>112</v>
      </c>
      <c r="C102" s="62" t="str">
        <f t="shared" si="7"/>
        <v>I1 Vehicles collide in/on roadway</v>
      </c>
      <c r="D102" s="62"/>
      <c r="E102" s="62" t="s">
        <v>3</v>
      </c>
      <c r="F102" s="62" t="s">
        <v>148</v>
      </c>
      <c r="G102" s="62" t="s">
        <v>114</v>
      </c>
      <c r="H102" s="62" t="s">
        <v>149</v>
      </c>
      <c r="I102" s="62" t="str">
        <f t="shared" si="8"/>
        <v>C017 Tries to gain some advantage</v>
      </c>
      <c r="J102" s="62" t="str">
        <f t="shared" si="9"/>
        <v>C017 Tries to gain some advantage</v>
      </c>
      <c r="K102" s="62" t="str">
        <f t="shared" si="10"/>
        <v/>
      </c>
      <c r="L102" s="62" t="str">
        <f t="shared" si="11"/>
        <v>H051</v>
      </c>
      <c r="M102" s="62" t="str">
        <f t="shared" si="12"/>
        <v xml:space="preserve">Unsafe turn across carriageway </v>
      </c>
      <c r="N102" s="60" t="s">
        <v>1283</v>
      </c>
      <c r="O102" s="62" t="s">
        <v>119</v>
      </c>
      <c r="P102" s="62" t="str">
        <f t="shared" si="13"/>
        <v>Haz_03 Conflicting Movements</v>
      </c>
    </row>
    <row r="103" spans="1:16" x14ac:dyDescent="0.2">
      <c r="A103" s="62" t="s">
        <v>111</v>
      </c>
      <c r="B103" s="62" t="s">
        <v>112</v>
      </c>
      <c r="C103" s="62" t="str">
        <f t="shared" si="7"/>
        <v>I1 Vehicles collide in/on roadway</v>
      </c>
      <c r="D103" s="62"/>
      <c r="E103" s="62" t="s">
        <v>3</v>
      </c>
      <c r="F103" s="62" t="s">
        <v>148</v>
      </c>
      <c r="G103" s="62" t="s">
        <v>114</v>
      </c>
      <c r="H103" s="62" t="s">
        <v>149</v>
      </c>
      <c r="I103" s="62" t="str">
        <f t="shared" si="8"/>
        <v>C017 Tries to gain some advantage</v>
      </c>
      <c r="J103" s="62" t="str">
        <f t="shared" si="9"/>
        <v>C017 Tries to gain some advantage</v>
      </c>
      <c r="K103" s="62" t="str">
        <f t="shared" si="10"/>
        <v/>
      </c>
      <c r="L103" s="62" t="str">
        <f t="shared" si="11"/>
        <v>H097</v>
      </c>
      <c r="M103" s="62" t="str">
        <f t="shared" si="12"/>
        <v>Unsafe U-turn</v>
      </c>
      <c r="N103" s="60" t="s">
        <v>1284</v>
      </c>
      <c r="O103" s="62" t="s">
        <v>119</v>
      </c>
      <c r="P103" s="62" t="str">
        <f t="shared" si="13"/>
        <v>Haz_03 Conflicting Movements</v>
      </c>
    </row>
    <row r="104" spans="1:16" x14ac:dyDescent="0.2">
      <c r="A104" s="65" t="s">
        <v>111</v>
      </c>
      <c r="B104" s="65" t="s">
        <v>112</v>
      </c>
      <c r="C104" s="65" t="str">
        <f t="shared" si="7"/>
        <v>I1 Vehicles collide in/on roadway</v>
      </c>
      <c r="D104" s="65"/>
      <c r="E104" s="65" t="s">
        <v>3</v>
      </c>
      <c r="F104" s="65" t="s">
        <v>150</v>
      </c>
      <c r="G104" s="65" t="s">
        <v>114</v>
      </c>
      <c r="H104" s="65" t="s">
        <v>151</v>
      </c>
      <c r="I104" s="65" t="str">
        <f t="shared" si="8"/>
        <v>C018 Use of mobile phone while driving</v>
      </c>
      <c r="J104" s="65" t="str">
        <f t="shared" si="9"/>
        <v>C018 Use of mobile phone while driving</v>
      </c>
      <c r="K104" s="65" t="str">
        <f t="shared" si="10"/>
        <v/>
      </c>
      <c r="L104" s="65" t="str">
        <f t="shared" si="11"/>
        <v>H005</v>
      </c>
      <c r="M104" s="65" t="str">
        <f t="shared" si="12"/>
        <v>Unsafe entry into Intersection</v>
      </c>
      <c r="N104" s="65" t="s">
        <v>1281</v>
      </c>
      <c r="O104" s="65" t="s">
        <v>119</v>
      </c>
      <c r="P104" s="65" t="str">
        <f t="shared" si="13"/>
        <v>Haz_03 Conflicting Movements</v>
      </c>
    </row>
    <row r="105" spans="1:16" x14ac:dyDescent="0.2">
      <c r="A105" s="60" t="s">
        <v>111</v>
      </c>
      <c r="B105" s="60" t="s">
        <v>112</v>
      </c>
      <c r="C105" s="60" t="str">
        <f t="shared" si="7"/>
        <v>I1 Vehicles collide in/on roadway</v>
      </c>
      <c r="D105" s="60"/>
      <c r="E105" s="60" t="s">
        <v>3</v>
      </c>
      <c r="F105" s="60" t="s">
        <v>150</v>
      </c>
      <c r="G105" s="60" t="s">
        <v>114</v>
      </c>
      <c r="H105" s="60" t="s">
        <v>151</v>
      </c>
      <c r="I105" s="60" t="str">
        <f t="shared" si="8"/>
        <v>C018 Use of mobile phone while driving</v>
      </c>
      <c r="J105" s="60" t="str">
        <f t="shared" si="9"/>
        <v>C018 Use of mobile phone while driving</v>
      </c>
      <c r="K105" s="60" t="str">
        <f t="shared" si="10"/>
        <v/>
      </c>
      <c r="L105" s="60" t="str">
        <f t="shared" si="11"/>
        <v>H051</v>
      </c>
      <c r="M105" s="60" t="str">
        <f t="shared" si="12"/>
        <v xml:space="preserve">Unsafe turn across carriageway </v>
      </c>
      <c r="N105" s="60" t="s">
        <v>1283</v>
      </c>
      <c r="O105" s="60" t="s">
        <v>119</v>
      </c>
      <c r="P105" s="60" t="str">
        <f t="shared" si="13"/>
        <v>Haz_03 Conflicting Movements</v>
      </c>
    </row>
    <row r="106" spans="1:16" x14ac:dyDescent="0.2">
      <c r="A106" s="60" t="s">
        <v>111</v>
      </c>
      <c r="B106" s="60" t="s">
        <v>112</v>
      </c>
      <c r="C106" s="60" t="str">
        <f t="shared" si="7"/>
        <v>I1 Vehicles collide in/on roadway</v>
      </c>
      <c r="D106" s="60"/>
      <c r="E106" s="60" t="s">
        <v>3</v>
      </c>
      <c r="F106" s="60" t="s">
        <v>150</v>
      </c>
      <c r="G106" s="60" t="s">
        <v>114</v>
      </c>
      <c r="H106" s="60" t="s">
        <v>151</v>
      </c>
      <c r="I106" s="60" t="str">
        <f t="shared" si="8"/>
        <v>C018 Use of mobile phone while driving</v>
      </c>
      <c r="J106" s="60" t="str">
        <f t="shared" si="9"/>
        <v>C018 Use of mobile phone while driving</v>
      </c>
      <c r="K106" s="60" t="str">
        <f t="shared" si="10"/>
        <v/>
      </c>
      <c r="L106" s="60" t="str">
        <f t="shared" si="11"/>
        <v>H097</v>
      </c>
      <c r="M106" s="60" t="str">
        <f t="shared" si="12"/>
        <v>Unsafe U-turn</v>
      </c>
      <c r="N106" s="60" t="s">
        <v>1284</v>
      </c>
      <c r="O106" s="60" t="s">
        <v>119</v>
      </c>
      <c r="P106" s="60" t="str">
        <f t="shared" si="13"/>
        <v>Haz_03 Conflicting Movements</v>
      </c>
    </row>
    <row r="107" spans="1:16" x14ac:dyDescent="0.2">
      <c r="A107" s="65" t="s">
        <v>111</v>
      </c>
      <c r="B107" s="65" t="s">
        <v>112</v>
      </c>
      <c r="C107" s="65" t="str">
        <f t="shared" si="7"/>
        <v>I1 Vehicles collide in/on roadway</v>
      </c>
      <c r="D107" s="65"/>
      <c r="E107" s="65" t="s">
        <v>3</v>
      </c>
      <c r="F107" s="65" t="s">
        <v>152</v>
      </c>
      <c r="G107" s="65" t="s">
        <v>114</v>
      </c>
      <c r="H107" s="65" t="s">
        <v>153</v>
      </c>
      <c r="I107" s="65" t="str">
        <f t="shared" si="8"/>
        <v xml:space="preserve">C019 Vehicle mechanical fault </v>
      </c>
      <c r="J107" s="65" t="str">
        <f t="shared" si="9"/>
        <v xml:space="preserve">C019 Vehicle mechanical fault </v>
      </c>
      <c r="K107" s="65" t="str">
        <f t="shared" si="10"/>
        <v/>
      </c>
      <c r="L107" s="65" t="str">
        <f t="shared" si="11"/>
        <v>H005</v>
      </c>
      <c r="M107" s="65" t="str">
        <f t="shared" si="12"/>
        <v>Unsafe entry into Intersection</v>
      </c>
      <c r="N107" s="65" t="s">
        <v>1281</v>
      </c>
      <c r="O107" s="65" t="s">
        <v>119</v>
      </c>
      <c r="P107" s="65" t="str">
        <f t="shared" si="13"/>
        <v>Haz_03 Conflicting Movements</v>
      </c>
    </row>
    <row r="108" spans="1:16" x14ac:dyDescent="0.2">
      <c r="A108" s="62" t="s">
        <v>111</v>
      </c>
      <c r="B108" s="62" t="s">
        <v>112</v>
      </c>
      <c r="C108" s="62" t="str">
        <f t="shared" si="7"/>
        <v>I1 Vehicles collide in/on roadway</v>
      </c>
      <c r="D108" s="62"/>
      <c r="E108" s="62" t="s">
        <v>3</v>
      </c>
      <c r="F108" s="62" t="s">
        <v>152</v>
      </c>
      <c r="G108" s="62" t="s">
        <v>114</v>
      </c>
      <c r="H108" s="62" t="s">
        <v>153</v>
      </c>
      <c r="I108" s="62" t="str">
        <f t="shared" si="8"/>
        <v xml:space="preserve">C019 Vehicle mechanical fault </v>
      </c>
      <c r="J108" s="62" t="str">
        <f t="shared" si="9"/>
        <v xml:space="preserve">C019 Vehicle mechanical fault </v>
      </c>
      <c r="K108" s="62" t="str">
        <f t="shared" si="10"/>
        <v/>
      </c>
      <c r="L108" s="62" t="str">
        <f t="shared" si="11"/>
        <v>H051</v>
      </c>
      <c r="M108" s="62" t="str">
        <f t="shared" si="12"/>
        <v xml:space="preserve">Unsafe turn across carriageway </v>
      </c>
      <c r="N108" s="60" t="s">
        <v>1283</v>
      </c>
      <c r="O108" s="62" t="s">
        <v>119</v>
      </c>
      <c r="P108" s="62" t="str">
        <f t="shared" si="13"/>
        <v>Haz_03 Conflicting Movements</v>
      </c>
    </row>
    <row r="109" spans="1:16" x14ac:dyDescent="0.2">
      <c r="A109" s="62" t="s">
        <v>111</v>
      </c>
      <c r="B109" s="62" t="s">
        <v>112</v>
      </c>
      <c r="C109" s="62" t="str">
        <f t="shared" si="7"/>
        <v>I1 Vehicles collide in/on roadway</v>
      </c>
      <c r="D109" s="62"/>
      <c r="E109" s="62" t="s">
        <v>3</v>
      </c>
      <c r="F109" s="62" t="s">
        <v>152</v>
      </c>
      <c r="G109" s="62" t="s">
        <v>114</v>
      </c>
      <c r="H109" s="62" t="s">
        <v>153</v>
      </c>
      <c r="I109" s="62" t="str">
        <f t="shared" si="8"/>
        <v xml:space="preserve">C019 Vehicle mechanical fault </v>
      </c>
      <c r="J109" s="62" t="str">
        <f t="shared" si="9"/>
        <v xml:space="preserve">C019 Vehicle mechanical fault </v>
      </c>
      <c r="K109" s="62" t="str">
        <f t="shared" si="10"/>
        <v/>
      </c>
      <c r="L109" s="62" t="str">
        <f t="shared" si="11"/>
        <v>H097</v>
      </c>
      <c r="M109" s="62" t="str">
        <f t="shared" si="12"/>
        <v>Unsafe U-turn</v>
      </c>
      <c r="N109" s="60" t="s">
        <v>1284</v>
      </c>
      <c r="O109" s="62" t="s">
        <v>119</v>
      </c>
      <c r="P109" s="62" t="str">
        <f t="shared" si="13"/>
        <v>Haz_03 Conflicting Movements</v>
      </c>
    </row>
    <row r="110" spans="1:16" x14ac:dyDescent="0.2">
      <c r="A110" s="52" t="s">
        <v>111</v>
      </c>
      <c r="B110" s="52" t="s">
        <v>112</v>
      </c>
      <c r="C110" s="52" t="str">
        <f t="shared" si="7"/>
        <v>I1 Vehicles collide in/on roadway</v>
      </c>
      <c r="E110" s="52" t="s">
        <v>3</v>
      </c>
      <c r="F110" s="52" t="s">
        <v>154</v>
      </c>
      <c r="G110" s="52" t="s">
        <v>114</v>
      </c>
      <c r="H110" s="52" t="s">
        <v>155</v>
      </c>
      <c r="I110" s="52" t="str">
        <f t="shared" si="8"/>
        <v>C020 Aggressive drivers</v>
      </c>
      <c r="J110" s="52" t="str">
        <f t="shared" si="9"/>
        <v>C020 Aggressive drivers</v>
      </c>
      <c r="K110" s="52" t="str">
        <f t="shared" si="10"/>
        <v/>
      </c>
      <c r="L110" s="52" t="str">
        <f t="shared" si="11"/>
        <v>H005</v>
      </c>
      <c r="M110" s="52" t="str">
        <f t="shared" si="12"/>
        <v>Unsafe entry into Intersection</v>
      </c>
      <c r="N110" s="52" t="s">
        <v>1281</v>
      </c>
      <c r="O110" s="52" t="s">
        <v>119</v>
      </c>
      <c r="P110" s="52" t="str">
        <f t="shared" si="13"/>
        <v>Haz_03 Conflicting Movements</v>
      </c>
    </row>
    <row r="111" spans="1:16" x14ac:dyDescent="0.2">
      <c r="A111" s="60" t="s">
        <v>111</v>
      </c>
      <c r="B111" s="60" t="s">
        <v>112</v>
      </c>
      <c r="C111" s="60" t="str">
        <f t="shared" si="7"/>
        <v>I1 Vehicles collide in/on roadway</v>
      </c>
      <c r="D111" s="60"/>
      <c r="E111" s="60" t="s">
        <v>3</v>
      </c>
      <c r="F111" s="60" t="s">
        <v>154</v>
      </c>
      <c r="G111" s="60" t="s">
        <v>114</v>
      </c>
      <c r="H111" s="60" t="s">
        <v>155</v>
      </c>
      <c r="I111" s="60" t="str">
        <f t="shared" si="8"/>
        <v>C020 Aggressive drivers</v>
      </c>
      <c r="J111" s="60" t="str">
        <f t="shared" si="9"/>
        <v>C020 Aggressive drivers</v>
      </c>
      <c r="K111" s="60" t="str">
        <f t="shared" si="10"/>
        <v/>
      </c>
      <c r="L111" s="60" t="str">
        <f t="shared" si="11"/>
        <v>H051</v>
      </c>
      <c r="M111" s="60" t="str">
        <f t="shared" si="12"/>
        <v xml:space="preserve">Unsafe turn across carriageway </v>
      </c>
      <c r="N111" s="60" t="s">
        <v>1283</v>
      </c>
      <c r="O111" s="60" t="s">
        <v>119</v>
      </c>
      <c r="P111" s="60" t="str">
        <f t="shared" si="13"/>
        <v>Haz_03 Conflicting Movements</v>
      </c>
    </row>
    <row r="112" spans="1:16" x14ac:dyDescent="0.2">
      <c r="A112" s="60" t="s">
        <v>111</v>
      </c>
      <c r="B112" s="60" t="s">
        <v>112</v>
      </c>
      <c r="C112" s="60" t="str">
        <f t="shared" si="7"/>
        <v>I1 Vehicles collide in/on roadway</v>
      </c>
      <c r="D112" s="60"/>
      <c r="E112" s="60" t="s">
        <v>3</v>
      </c>
      <c r="F112" s="60" t="s">
        <v>154</v>
      </c>
      <c r="G112" s="60" t="s">
        <v>114</v>
      </c>
      <c r="H112" s="60" t="s">
        <v>155</v>
      </c>
      <c r="I112" s="60" t="str">
        <f t="shared" si="8"/>
        <v>C020 Aggressive drivers</v>
      </c>
      <c r="J112" s="60" t="str">
        <f t="shared" si="9"/>
        <v>C020 Aggressive drivers</v>
      </c>
      <c r="K112" s="60" t="str">
        <f t="shared" si="10"/>
        <v/>
      </c>
      <c r="L112" s="60" t="str">
        <f t="shared" si="11"/>
        <v>H097</v>
      </c>
      <c r="M112" s="60" t="str">
        <f t="shared" si="12"/>
        <v>Unsafe U-turn</v>
      </c>
      <c r="N112" s="60" t="s">
        <v>1284</v>
      </c>
      <c r="O112" s="60" t="s">
        <v>119</v>
      </c>
      <c r="P112" s="60" t="str">
        <f t="shared" si="13"/>
        <v>Haz_03 Conflicting Movements</v>
      </c>
    </row>
    <row r="113" spans="1:16" x14ac:dyDescent="0.2">
      <c r="A113" s="52" t="s">
        <v>111</v>
      </c>
      <c r="B113" s="52" t="s">
        <v>112</v>
      </c>
      <c r="C113" s="52" t="str">
        <f t="shared" si="7"/>
        <v>I1 Vehicles collide in/on roadway</v>
      </c>
      <c r="E113" s="52" t="s">
        <v>3</v>
      </c>
      <c r="F113" s="52" t="s">
        <v>156</v>
      </c>
      <c r="G113" s="52" t="s">
        <v>114</v>
      </c>
      <c r="H113" s="52" t="s">
        <v>157</v>
      </c>
      <c r="I113" s="52" t="str">
        <f t="shared" si="8"/>
        <v>C021 Deliberate disobedience</v>
      </c>
      <c r="J113" s="52" t="str">
        <f t="shared" si="9"/>
        <v>C021 Deliberate disobedience</v>
      </c>
      <c r="K113" s="52" t="str">
        <f t="shared" si="10"/>
        <v/>
      </c>
      <c r="L113" s="52" t="str">
        <f t="shared" si="11"/>
        <v>H005</v>
      </c>
      <c r="M113" s="52" t="str">
        <f t="shared" si="12"/>
        <v>Unsafe entry into Intersection</v>
      </c>
      <c r="N113" s="52" t="s">
        <v>1281</v>
      </c>
      <c r="O113" s="52" t="s">
        <v>119</v>
      </c>
      <c r="P113" s="52" t="str">
        <f t="shared" si="13"/>
        <v>Haz_03 Conflicting Movements</v>
      </c>
    </row>
    <row r="114" spans="1:16" x14ac:dyDescent="0.2">
      <c r="A114" s="62" t="s">
        <v>111</v>
      </c>
      <c r="B114" s="62" t="s">
        <v>112</v>
      </c>
      <c r="C114" s="62" t="str">
        <f t="shared" si="7"/>
        <v>I1 Vehicles collide in/on roadway</v>
      </c>
      <c r="D114" s="62"/>
      <c r="E114" s="62" t="s">
        <v>3</v>
      </c>
      <c r="F114" s="62" t="s">
        <v>156</v>
      </c>
      <c r="G114" s="62" t="s">
        <v>114</v>
      </c>
      <c r="H114" s="62" t="s">
        <v>157</v>
      </c>
      <c r="I114" s="62" t="str">
        <f t="shared" si="8"/>
        <v>C021 Deliberate disobedience</v>
      </c>
      <c r="J114" s="62" t="str">
        <f t="shared" si="9"/>
        <v>C021 Deliberate disobedience</v>
      </c>
      <c r="K114" s="62" t="str">
        <f t="shared" si="10"/>
        <v/>
      </c>
      <c r="L114" s="62" t="str">
        <f t="shared" si="11"/>
        <v>H051</v>
      </c>
      <c r="M114" s="62" t="str">
        <f t="shared" si="12"/>
        <v xml:space="preserve">Unsafe turn across carriageway </v>
      </c>
      <c r="N114" s="60" t="s">
        <v>1283</v>
      </c>
      <c r="O114" s="62" t="s">
        <v>119</v>
      </c>
      <c r="P114" s="62" t="str">
        <f t="shared" si="13"/>
        <v>Haz_03 Conflicting Movements</v>
      </c>
    </row>
    <row r="115" spans="1:16" x14ac:dyDescent="0.2">
      <c r="A115" s="62" t="s">
        <v>111</v>
      </c>
      <c r="B115" s="62" t="s">
        <v>112</v>
      </c>
      <c r="C115" s="62" t="str">
        <f t="shared" si="7"/>
        <v>I1 Vehicles collide in/on roadway</v>
      </c>
      <c r="D115" s="62"/>
      <c r="E115" s="62" t="s">
        <v>3</v>
      </c>
      <c r="F115" s="62" t="s">
        <v>156</v>
      </c>
      <c r="G115" s="62" t="s">
        <v>114</v>
      </c>
      <c r="H115" s="62" t="s">
        <v>157</v>
      </c>
      <c r="I115" s="62" t="str">
        <f t="shared" si="8"/>
        <v>C021 Deliberate disobedience</v>
      </c>
      <c r="J115" s="62" t="str">
        <f t="shared" si="9"/>
        <v>C021 Deliberate disobedience</v>
      </c>
      <c r="K115" s="62" t="str">
        <f t="shared" si="10"/>
        <v/>
      </c>
      <c r="L115" s="62" t="str">
        <f t="shared" si="11"/>
        <v>H097</v>
      </c>
      <c r="M115" s="62" t="str">
        <f t="shared" si="12"/>
        <v>Unsafe U-turn</v>
      </c>
      <c r="N115" s="60" t="s">
        <v>1284</v>
      </c>
      <c r="O115" s="62" t="s">
        <v>119</v>
      </c>
      <c r="P115" s="62" t="str">
        <f t="shared" si="13"/>
        <v>Haz_03 Conflicting Movements</v>
      </c>
    </row>
    <row r="116" spans="1:16" x14ac:dyDescent="0.2">
      <c r="A116" s="52" t="s">
        <v>111</v>
      </c>
      <c r="B116" s="52" t="s">
        <v>112</v>
      </c>
      <c r="C116" s="52" t="str">
        <f t="shared" si="7"/>
        <v>I1 Vehicles collide in/on roadway</v>
      </c>
      <c r="E116" s="52" t="s">
        <v>3</v>
      </c>
      <c r="F116" s="52" t="s">
        <v>158</v>
      </c>
      <c r="G116" s="52" t="s">
        <v>114</v>
      </c>
      <c r="H116" s="52" t="s">
        <v>159</v>
      </c>
      <c r="I116" s="52" t="str">
        <f t="shared" si="8"/>
        <v>C022 Disregard for road signs e.g. due to lack of credibility</v>
      </c>
      <c r="J116" s="52" t="str">
        <f t="shared" si="9"/>
        <v>C022 Disregard for road signs e.g. due to lack of credibility</v>
      </c>
      <c r="K116" s="52" t="str">
        <f t="shared" si="10"/>
        <v/>
      </c>
      <c r="L116" s="52" t="str">
        <f t="shared" si="11"/>
        <v>H005</v>
      </c>
      <c r="M116" s="52" t="str">
        <f t="shared" si="12"/>
        <v>Unsafe entry into Intersection</v>
      </c>
      <c r="N116" s="52" t="s">
        <v>1281</v>
      </c>
      <c r="O116" s="52" t="s">
        <v>119</v>
      </c>
      <c r="P116" s="52" t="str">
        <f t="shared" si="13"/>
        <v>Haz_03 Conflicting Movements</v>
      </c>
    </row>
    <row r="117" spans="1:16" x14ac:dyDescent="0.2">
      <c r="A117" s="60" t="s">
        <v>111</v>
      </c>
      <c r="B117" s="60" t="s">
        <v>112</v>
      </c>
      <c r="C117" s="60" t="str">
        <f t="shared" si="7"/>
        <v>I1 Vehicles collide in/on roadway</v>
      </c>
      <c r="D117" s="60"/>
      <c r="E117" s="60" t="s">
        <v>3</v>
      </c>
      <c r="F117" s="60" t="s">
        <v>158</v>
      </c>
      <c r="G117" s="60" t="s">
        <v>114</v>
      </c>
      <c r="H117" s="60" t="s">
        <v>159</v>
      </c>
      <c r="I117" s="60" t="str">
        <f t="shared" si="8"/>
        <v>C022 Disregard for road signs e.g. due to lack of credibility</v>
      </c>
      <c r="J117" s="60" t="str">
        <f t="shared" si="9"/>
        <v>C022 Disregard for road signs e.g. due to lack of credibility</v>
      </c>
      <c r="K117" s="60" t="str">
        <f t="shared" si="10"/>
        <v/>
      </c>
      <c r="L117" s="60" t="str">
        <f t="shared" si="11"/>
        <v>H051</v>
      </c>
      <c r="M117" s="60" t="str">
        <f t="shared" si="12"/>
        <v xml:space="preserve">Unsafe turn across carriageway </v>
      </c>
      <c r="N117" s="60" t="s">
        <v>1283</v>
      </c>
      <c r="O117" s="60" t="s">
        <v>119</v>
      </c>
      <c r="P117" s="60" t="str">
        <f t="shared" si="13"/>
        <v>Haz_03 Conflicting Movements</v>
      </c>
    </row>
    <row r="118" spans="1:16" x14ac:dyDescent="0.2">
      <c r="A118" s="60" t="s">
        <v>111</v>
      </c>
      <c r="B118" s="60" t="s">
        <v>112</v>
      </c>
      <c r="C118" s="60" t="str">
        <f t="shared" si="7"/>
        <v>I1 Vehicles collide in/on roadway</v>
      </c>
      <c r="D118" s="60"/>
      <c r="E118" s="60" t="s">
        <v>3</v>
      </c>
      <c r="F118" s="60" t="s">
        <v>158</v>
      </c>
      <c r="G118" s="60" t="s">
        <v>114</v>
      </c>
      <c r="H118" s="60" t="s">
        <v>159</v>
      </c>
      <c r="I118" s="60" t="str">
        <f t="shared" si="8"/>
        <v>C022 Disregard for road signs e.g. due to lack of credibility</v>
      </c>
      <c r="J118" s="60" t="str">
        <f t="shared" si="9"/>
        <v>C022 Disregard for road signs e.g. due to lack of credibility</v>
      </c>
      <c r="K118" s="60" t="str">
        <f t="shared" si="10"/>
        <v/>
      </c>
      <c r="L118" s="60" t="str">
        <f t="shared" si="11"/>
        <v>H097</v>
      </c>
      <c r="M118" s="60" t="str">
        <f t="shared" si="12"/>
        <v>Unsafe U-turn</v>
      </c>
      <c r="N118" s="60" t="s">
        <v>1284</v>
      </c>
      <c r="O118" s="60" t="s">
        <v>119</v>
      </c>
      <c r="P118" s="60" t="str">
        <f t="shared" si="13"/>
        <v>Haz_03 Conflicting Movements</v>
      </c>
    </row>
    <row r="119" spans="1:16" x14ac:dyDescent="0.2">
      <c r="A119" s="65" t="s">
        <v>111</v>
      </c>
      <c r="B119" s="65" t="s">
        <v>112</v>
      </c>
      <c r="C119" s="65" t="str">
        <f t="shared" si="7"/>
        <v>I1 Vehicles collide in/on roadway</v>
      </c>
      <c r="D119" s="65"/>
      <c r="E119" s="65" t="s">
        <v>3</v>
      </c>
      <c r="F119" s="65" t="s">
        <v>160</v>
      </c>
      <c r="G119" s="65" t="s">
        <v>114</v>
      </c>
      <c r="H119" s="65" t="s">
        <v>161</v>
      </c>
      <c r="I119" s="65" t="str">
        <f t="shared" si="8"/>
        <v>C023 Driver distracted (other causes)</v>
      </c>
      <c r="J119" s="65" t="str">
        <f t="shared" si="9"/>
        <v>C023 Driver distracted (other causes)</v>
      </c>
      <c r="K119" s="65" t="str">
        <f t="shared" si="10"/>
        <v/>
      </c>
      <c r="L119" s="65" t="str">
        <f t="shared" si="11"/>
        <v>H005</v>
      </c>
      <c r="M119" s="65" t="str">
        <f t="shared" si="12"/>
        <v>Unsafe entry into Intersection</v>
      </c>
      <c r="N119" s="65" t="s">
        <v>1281</v>
      </c>
      <c r="O119" s="65" t="s">
        <v>119</v>
      </c>
      <c r="P119" s="65" t="str">
        <f t="shared" si="13"/>
        <v>Haz_03 Conflicting Movements</v>
      </c>
    </row>
    <row r="120" spans="1:16" x14ac:dyDescent="0.2">
      <c r="A120" s="62" t="s">
        <v>111</v>
      </c>
      <c r="B120" s="62" t="s">
        <v>112</v>
      </c>
      <c r="C120" s="62" t="str">
        <f t="shared" si="7"/>
        <v>I1 Vehicles collide in/on roadway</v>
      </c>
      <c r="D120" s="62"/>
      <c r="E120" s="62" t="s">
        <v>3</v>
      </c>
      <c r="F120" s="62" t="s">
        <v>160</v>
      </c>
      <c r="G120" s="62" t="s">
        <v>114</v>
      </c>
      <c r="H120" s="62" t="s">
        <v>161</v>
      </c>
      <c r="I120" s="62" t="str">
        <f t="shared" si="8"/>
        <v>C023 Driver distracted (other causes)</v>
      </c>
      <c r="J120" s="62" t="str">
        <f t="shared" si="9"/>
        <v>C023 Driver distracted (other causes)</v>
      </c>
      <c r="K120" s="62" t="str">
        <f t="shared" si="10"/>
        <v/>
      </c>
      <c r="L120" s="62" t="str">
        <f t="shared" si="11"/>
        <v>H051</v>
      </c>
      <c r="M120" s="62" t="str">
        <f t="shared" si="12"/>
        <v xml:space="preserve">Unsafe turn across carriageway </v>
      </c>
      <c r="N120" s="60" t="s">
        <v>1283</v>
      </c>
      <c r="O120" s="62" t="s">
        <v>119</v>
      </c>
      <c r="P120" s="62" t="str">
        <f t="shared" si="13"/>
        <v>Haz_03 Conflicting Movements</v>
      </c>
    </row>
    <row r="121" spans="1:16" x14ac:dyDescent="0.2">
      <c r="A121" s="62" t="s">
        <v>111</v>
      </c>
      <c r="B121" s="62" t="s">
        <v>112</v>
      </c>
      <c r="C121" s="62" t="str">
        <f t="shared" si="7"/>
        <v>I1 Vehicles collide in/on roadway</v>
      </c>
      <c r="D121" s="62"/>
      <c r="E121" s="62" t="s">
        <v>3</v>
      </c>
      <c r="F121" s="62" t="s">
        <v>160</v>
      </c>
      <c r="G121" s="62" t="s">
        <v>114</v>
      </c>
      <c r="H121" s="62" t="s">
        <v>161</v>
      </c>
      <c r="I121" s="62" t="str">
        <f t="shared" si="8"/>
        <v>C023 Driver distracted (other causes)</v>
      </c>
      <c r="J121" s="62" t="str">
        <f t="shared" si="9"/>
        <v>C023 Driver distracted (other causes)</v>
      </c>
      <c r="K121" s="62" t="str">
        <f t="shared" si="10"/>
        <v/>
      </c>
      <c r="L121" s="62" t="str">
        <f t="shared" si="11"/>
        <v>H097</v>
      </c>
      <c r="M121" s="62" t="str">
        <f t="shared" si="12"/>
        <v>Unsafe U-turn</v>
      </c>
      <c r="N121" s="60" t="s">
        <v>1284</v>
      </c>
      <c r="O121" s="62" t="s">
        <v>119</v>
      </c>
      <c r="P121" s="62" t="str">
        <f t="shared" si="13"/>
        <v>Haz_03 Conflicting Movements</v>
      </c>
    </row>
    <row r="122" spans="1:16" x14ac:dyDescent="0.2">
      <c r="A122" s="52" t="s">
        <v>111</v>
      </c>
      <c r="B122" s="52" t="s">
        <v>112</v>
      </c>
      <c r="C122" s="52" t="str">
        <f t="shared" si="7"/>
        <v>I1 Vehicles collide in/on roadway</v>
      </c>
      <c r="E122" s="52" t="s">
        <v>3</v>
      </c>
      <c r="F122" s="52" t="s">
        <v>162</v>
      </c>
      <c r="G122" s="52" t="s">
        <v>114</v>
      </c>
      <c r="H122" s="52" t="s">
        <v>163</v>
      </c>
      <c r="I122" s="52" t="str">
        <f t="shared" si="8"/>
        <v>C024 Driver doesn't notice or misunderstands signs and signals</v>
      </c>
      <c r="J122" s="52" t="str">
        <f t="shared" si="9"/>
        <v>C024 Driver doesn't notice or misunderstands signs and signals</v>
      </c>
      <c r="K122" s="52" t="str">
        <f t="shared" si="10"/>
        <v/>
      </c>
      <c r="L122" s="52" t="str">
        <f t="shared" si="11"/>
        <v>H005</v>
      </c>
      <c r="M122" s="52" t="str">
        <f t="shared" si="12"/>
        <v>Unsafe entry into Intersection</v>
      </c>
      <c r="N122" s="52" t="s">
        <v>1281</v>
      </c>
      <c r="O122" s="52" t="s">
        <v>119</v>
      </c>
      <c r="P122" s="52" t="str">
        <f t="shared" si="13"/>
        <v>Haz_03 Conflicting Movements</v>
      </c>
    </row>
    <row r="123" spans="1:16" x14ac:dyDescent="0.2">
      <c r="A123" s="60" t="s">
        <v>111</v>
      </c>
      <c r="B123" s="60" t="s">
        <v>112</v>
      </c>
      <c r="C123" s="60" t="str">
        <f t="shared" si="7"/>
        <v>I1 Vehicles collide in/on roadway</v>
      </c>
      <c r="D123" s="60"/>
      <c r="E123" s="60" t="s">
        <v>3</v>
      </c>
      <c r="F123" s="60" t="s">
        <v>162</v>
      </c>
      <c r="G123" s="60" t="s">
        <v>114</v>
      </c>
      <c r="H123" s="60" t="s">
        <v>163</v>
      </c>
      <c r="I123" s="60" t="str">
        <f t="shared" si="8"/>
        <v>C024 Driver doesn't notice or misunderstands signs and signals</v>
      </c>
      <c r="J123" s="60" t="str">
        <f t="shared" si="9"/>
        <v>C024 Driver doesn't notice or misunderstands signs and signals</v>
      </c>
      <c r="K123" s="60" t="str">
        <f t="shared" si="10"/>
        <v/>
      </c>
      <c r="L123" s="60" t="str">
        <f t="shared" si="11"/>
        <v>H051</v>
      </c>
      <c r="M123" s="60" t="str">
        <f t="shared" si="12"/>
        <v xml:space="preserve">Unsafe turn across carriageway </v>
      </c>
      <c r="N123" s="60" t="s">
        <v>1283</v>
      </c>
      <c r="O123" s="60" t="s">
        <v>119</v>
      </c>
      <c r="P123" s="60" t="str">
        <f t="shared" si="13"/>
        <v>Haz_03 Conflicting Movements</v>
      </c>
    </row>
    <row r="124" spans="1:16" x14ac:dyDescent="0.2">
      <c r="A124" s="60" t="s">
        <v>111</v>
      </c>
      <c r="B124" s="60" t="s">
        <v>112</v>
      </c>
      <c r="C124" s="60" t="str">
        <f t="shared" si="7"/>
        <v>I1 Vehicles collide in/on roadway</v>
      </c>
      <c r="D124" s="60"/>
      <c r="E124" s="60" t="s">
        <v>3</v>
      </c>
      <c r="F124" s="60" t="s">
        <v>162</v>
      </c>
      <c r="G124" s="60" t="s">
        <v>114</v>
      </c>
      <c r="H124" s="60" t="s">
        <v>163</v>
      </c>
      <c r="I124" s="60" t="str">
        <f t="shared" si="8"/>
        <v>C024 Driver doesn't notice or misunderstands signs and signals</v>
      </c>
      <c r="J124" s="60" t="str">
        <f t="shared" si="9"/>
        <v>C024 Driver doesn't notice or misunderstands signs and signals</v>
      </c>
      <c r="K124" s="60" t="str">
        <f t="shared" si="10"/>
        <v/>
      </c>
      <c r="L124" s="60" t="str">
        <f t="shared" si="11"/>
        <v>H097</v>
      </c>
      <c r="M124" s="60" t="str">
        <f t="shared" si="12"/>
        <v>Unsafe U-turn</v>
      </c>
      <c r="N124" s="60" t="s">
        <v>1284</v>
      </c>
      <c r="O124" s="60" t="s">
        <v>119</v>
      </c>
      <c r="P124" s="60" t="str">
        <f t="shared" si="13"/>
        <v>Haz_03 Conflicting Movements</v>
      </c>
    </row>
    <row r="125" spans="1:16" x14ac:dyDescent="0.2">
      <c r="A125" s="52" t="s">
        <v>111</v>
      </c>
      <c r="B125" s="52" t="s">
        <v>112</v>
      </c>
      <c r="C125" s="52" t="str">
        <f t="shared" si="7"/>
        <v>I1 Vehicles collide in/on roadway</v>
      </c>
      <c r="E125" s="52" t="s">
        <v>3</v>
      </c>
      <c r="F125" s="52" t="s">
        <v>164</v>
      </c>
      <c r="G125" s="52" t="s">
        <v>114</v>
      </c>
      <c r="H125" s="52" t="s">
        <v>165</v>
      </c>
      <c r="I125" s="52" t="str">
        <f t="shared" si="8"/>
        <v>C025 Driver indecisive</v>
      </c>
      <c r="J125" s="52" t="str">
        <f t="shared" si="9"/>
        <v>C025 Driver indecisive</v>
      </c>
      <c r="K125" s="52" t="str">
        <f t="shared" si="10"/>
        <v/>
      </c>
      <c r="L125" s="52" t="str">
        <f t="shared" si="11"/>
        <v>H005</v>
      </c>
      <c r="M125" s="52" t="str">
        <f t="shared" si="12"/>
        <v>Unsafe entry into Intersection</v>
      </c>
      <c r="N125" s="52" t="s">
        <v>1281</v>
      </c>
      <c r="O125" s="52" t="s">
        <v>119</v>
      </c>
      <c r="P125" s="52" t="str">
        <f t="shared" si="13"/>
        <v>Haz_03 Conflicting Movements</v>
      </c>
    </row>
    <row r="126" spans="1:16" x14ac:dyDescent="0.2">
      <c r="A126" s="62" t="s">
        <v>111</v>
      </c>
      <c r="B126" s="62" t="s">
        <v>112</v>
      </c>
      <c r="C126" s="62" t="str">
        <f t="shared" si="7"/>
        <v>I1 Vehicles collide in/on roadway</v>
      </c>
      <c r="D126" s="62"/>
      <c r="E126" s="62" t="s">
        <v>3</v>
      </c>
      <c r="F126" s="62" t="s">
        <v>164</v>
      </c>
      <c r="G126" s="62" t="s">
        <v>114</v>
      </c>
      <c r="H126" s="62" t="s">
        <v>165</v>
      </c>
      <c r="I126" s="62" t="str">
        <f t="shared" si="8"/>
        <v>C025 Driver indecisive</v>
      </c>
      <c r="J126" s="62" t="str">
        <f t="shared" si="9"/>
        <v>C025 Driver indecisive</v>
      </c>
      <c r="K126" s="62" t="str">
        <f t="shared" si="10"/>
        <v/>
      </c>
      <c r="L126" s="62" t="str">
        <f t="shared" si="11"/>
        <v>H051</v>
      </c>
      <c r="M126" s="62" t="str">
        <f t="shared" si="12"/>
        <v xml:space="preserve">Unsafe turn across carriageway </v>
      </c>
      <c r="N126" s="60" t="s">
        <v>1283</v>
      </c>
      <c r="O126" s="62" t="s">
        <v>119</v>
      </c>
      <c r="P126" s="62" t="str">
        <f t="shared" si="13"/>
        <v>Haz_03 Conflicting Movements</v>
      </c>
    </row>
    <row r="127" spans="1:16" x14ac:dyDescent="0.2">
      <c r="A127" s="62" t="s">
        <v>111</v>
      </c>
      <c r="B127" s="62" t="s">
        <v>112</v>
      </c>
      <c r="C127" s="62" t="str">
        <f t="shared" si="7"/>
        <v>I1 Vehicles collide in/on roadway</v>
      </c>
      <c r="D127" s="62"/>
      <c r="E127" s="62" t="s">
        <v>3</v>
      </c>
      <c r="F127" s="62" t="s">
        <v>164</v>
      </c>
      <c r="G127" s="62" t="s">
        <v>114</v>
      </c>
      <c r="H127" s="62" t="s">
        <v>165</v>
      </c>
      <c r="I127" s="62" t="str">
        <f t="shared" si="8"/>
        <v>C025 Driver indecisive</v>
      </c>
      <c r="J127" s="62" t="str">
        <f t="shared" si="9"/>
        <v>C025 Driver indecisive</v>
      </c>
      <c r="K127" s="62" t="str">
        <f t="shared" si="10"/>
        <v/>
      </c>
      <c r="L127" s="62" t="str">
        <f t="shared" si="11"/>
        <v>H097</v>
      </c>
      <c r="M127" s="62" t="str">
        <f t="shared" si="12"/>
        <v>Unsafe U-turn</v>
      </c>
      <c r="N127" s="60" t="s">
        <v>1284</v>
      </c>
      <c r="O127" s="62" t="s">
        <v>119</v>
      </c>
      <c r="P127" s="62" t="str">
        <f t="shared" si="13"/>
        <v>Haz_03 Conflicting Movements</v>
      </c>
    </row>
    <row r="128" spans="1:16" x14ac:dyDescent="0.2">
      <c r="A128" s="52" t="s">
        <v>111</v>
      </c>
      <c r="B128" s="52" t="s">
        <v>112</v>
      </c>
      <c r="C128" s="52" t="str">
        <f t="shared" si="7"/>
        <v>I1 Vehicles collide in/on roadway</v>
      </c>
      <c r="E128" s="52" t="s">
        <v>3</v>
      </c>
      <c r="F128" s="52" t="s">
        <v>166</v>
      </c>
      <c r="G128" s="52" t="s">
        <v>114</v>
      </c>
      <c r="H128" s="52" t="s">
        <v>167</v>
      </c>
      <c r="I128" s="52" t="str">
        <f t="shared" si="8"/>
        <v>C026 Poor visibility</v>
      </c>
      <c r="J128" s="52" t="str">
        <f t="shared" si="9"/>
        <v>C026 Poor visibility</v>
      </c>
      <c r="K128" s="52" t="str">
        <f t="shared" si="10"/>
        <v/>
      </c>
      <c r="L128" s="52" t="str">
        <f t="shared" si="11"/>
        <v>H005</v>
      </c>
      <c r="M128" s="52" t="str">
        <f t="shared" si="12"/>
        <v>Unsafe entry into Intersection</v>
      </c>
      <c r="N128" s="52" t="s">
        <v>1281</v>
      </c>
      <c r="O128" s="52" t="s">
        <v>119</v>
      </c>
      <c r="P128" s="52" t="str">
        <f t="shared" si="13"/>
        <v>Haz_03 Conflicting Movements</v>
      </c>
    </row>
    <row r="129" spans="1:16" x14ac:dyDescent="0.2">
      <c r="A129" s="60" t="s">
        <v>111</v>
      </c>
      <c r="B129" s="60" t="s">
        <v>112</v>
      </c>
      <c r="C129" s="60" t="str">
        <f t="shared" si="7"/>
        <v>I1 Vehicles collide in/on roadway</v>
      </c>
      <c r="D129" s="60"/>
      <c r="E129" s="60" t="s">
        <v>3</v>
      </c>
      <c r="F129" s="60" t="s">
        <v>166</v>
      </c>
      <c r="G129" s="60" t="s">
        <v>114</v>
      </c>
      <c r="H129" s="60" t="s">
        <v>167</v>
      </c>
      <c r="I129" s="60" t="str">
        <f t="shared" si="8"/>
        <v>C026 Poor visibility</v>
      </c>
      <c r="J129" s="60" t="str">
        <f t="shared" si="9"/>
        <v>C026 Poor visibility</v>
      </c>
      <c r="K129" s="60" t="str">
        <f t="shared" si="10"/>
        <v/>
      </c>
      <c r="L129" s="60" t="str">
        <f t="shared" si="11"/>
        <v>H051</v>
      </c>
      <c r="M129" s="60" t="str">
        <f t="shared" si="12"/>
        <v xml:space="preserve">Unsafe turn across carriageway </v>
      </c>
      <c r="N129" s="60" t="s">
        <v>1283</v>
      </c>
      <c r="O129" s="60" t="s">
        <v>119</v>
      </c>
      <c r="P129" s="60" t="str">
        <f t="shared" si="13"/>
        <v>Haz_03 Conflicting Movements</v>
      </c>
    </row>
    <row r="130" spans="1:16" x14ac:dyDescent="0.2">
      <c r="A130" s="60" t="s">
        <v>111</v>
      </c>
      <c r="B130" s="60" t="s">
        <v>112</v>
      </c>
      <c r="C130" s="60" t="str">
        <f t="shared" si="7"/>
        <v>I1 Vehicles collide in/on roadway</v>
      </c>
      <c r="D130" s="60"/>
      <c r="E130" s="60" t="s">
        <v>3</v>
      </c>
      <c r="F130" s="60" t="s">
        <v>166</v>
      </c>
      <c r="G130" s="60" t="s">
        <v>114</v>
      </c>
      <c r="H130" s="60" t="s">
        <v>167</v>
      </c>
      <c r="I130" s="60" t="str">
        <f t="shared" si="8"/>
        <v>C026 Poor visibility</v>
      </c>
      <c r="J130" s="60" t="str">
        <f t="shared" si="9"/>
        <v>C026 Poor visibility</v>
      </c>
      <c r="K130" s="60" t="str">
        <f t="shared" si="10"/>
        <v/>
      </c>
      <c r="L130" s="60" t="str">
        <f t="shared" si="11"/>
        <v>H097</v>
      </c>
      <c r="M130" s="60" t="str">
        <f t="shared" si="12"/>
        <v>Unsafe U-turn</v>
      </c>
      <c r="N130" s="60" t="s">
        <v>1284</v>
      </c>
      <c r="O130" s="60" t="s">
        <v>119</v>
      </c>
      <c r="P130" s="60" t="str">
        <f t="shared" si="13"/>
        <v>Haz_03 Conflicting Movements</v>
      </c>
    </row>
    <row r="131" spans="1:16" x14ac:dyDescent="0.2">
      <c r="A131" s="52" t="s">
        <v>111</v>
      </c>
      <c r="B131" s="52" t="s">
        <v>112</v>
      </c>
      <c r="C131" s="52" t="str">
        <f t="shared" ref="C131:C194" si="14">A131&amp;" "&amp;B131</f>
        <v>I1 Vehicles collide in/on roadway</v>
      </c>
      <c r="E131" s="52" t="s">
        <v>3</v>
      </c>
      <c r="F131" s="52" t="s">
        <v>168</v>
      </c>
      <c r="G131" s="52" t="s">
        <v>114</v>
      </c>
      <c r="H131" s="52" t="s">
        <v>169</v>
      </c>
      <c r="I131" s="52" t="str">
        <f t="shared" ref="I131:I194" si="15">F131&amp;" "&amp;H131</f>
        <v xml:space="preserve">C027 Failure to indicate correctly </v>
      </c>
      <c r="J131" s="52" t="str">
        <f t="shared" ref="J131:J194" si="16">IF(G131="NULL",I131,IF(ISNA(VLOOKUP(G131,$F$3:$I$2463,4,FALSE)),"",(VLOOKUP(G131,$F$3:$I$2463,4,FALSE))))</f>
        <v xml:space="preserve">C027 Failure to indicate correctly </v>
      </c>
      <c r="K131" s="52" t="str">
        <f t="shared" ref="K131:K194" si="17">IF(G131&lt;&gt;"",IF(G131&lt;&gt;"NULL",I131,""),"")</f>
        <v/>
      </c>
      <c r="L131" s="52" t="str">
        <f t="shared" ref="L131:L194" si="18">LEFT(N131,4)</f>
        <v>H005</v>
      </c>
      <c r="M131" s="52" t="str">
        <f t="shared" ref="M131:M194" si="19">IF(N131&lt;&gt;"",RIGHT(N131,LEN(N131)-5),"")</f>
        <v>Unsafe entry into Intersection</v>
      </c>
      <c r="N131" s="52" t="s">
        <v>1281</v>
      </c>
      <c r="O131" s="52" t="s">
        <v>119</v>
      </c>
      <c r="P131" s="52" t="str">
        <f t="shared" ref="P131:P194" si="20">IF(E131&lt;&gt;0,E131,"")</f>
        <v>Haz_03 Conflicting Movements</v>
      </c>
    </row>
    <row r="132" spans="1:16" x14ac:dyDescent="0.2">
      <c r="A132" s="62" t="s">
        <v>111</v>
      </c>
      <c r="B132" s="62" t="s">
        <v>112</v>
      </c>
      <c r="C132" s="62" t="str">
        <f t="shared" si="14"/>
        <v>I1 Vehicles collide in/on roadway</v>
      </c>
      <c r="D132" s="62"/>
      <c r="E132" s="62" t="s">
        <v>3</v>
      </c>
      <c r="F132" s="62" t="s">
        <v>168</v>
      </c>
      <c r="G132" s="62" t="s">
        <v>114</v>
      </c>
      <c r="H132" s="62" t="s">
        <v>169</v>
      </c>
      <c r="I132" s="62" t="str">
        <f t="shared" si="15"/>
        <v xml:space="preserve">C027 Failure to indicate correctly </v>
      </c>
      <c r="J132" s="62" t="str">
        <f t="shared" si="16"/>
        <v xml:space="preserve">C027 Failure to indicate correctly </v>
      </c>
      <c r="K132" s="62" t="str">
        <f t="shared" si="17"/>
        <v/>
      </c>
      <c r="L132" s="62" t="str">
        <f t="shared" si="18"/>
        <v>H051</v>
      </c>
      <c r="M132" s="62" t="str">
        <f t="shared" si="19"/>
        <v xml:space="preserve">Unsafe turn across carriageway </v>
      </c>
      <c r="N132" s="60" t="s">
        <v>1283</v>
      </c>
      <c r="O132" s="62" t="s">
        <v>119</v>
      </c>
      <c r="P132" s="62" t="str">
        <f t="shared" si="20"/>
        <v>Haz_03 Conflicting Movements</v>
      </c>
    </row>
    <row r="133" spans="1:16" x14ac:dyDescent="0.2">
      <c r="A133" s="62" t="s">
        <v>111</v>
      </c>
      <c r="B133" s="62" t="s">
        <v>112</v>
      </c>
      <c r="C133" s="62" t="str">
        <f t="shared" si="14"/>
        <v>I1 Vehicles collide in/on roadway</v>
      </c>
      <c r="D133" s="62"/>
      <c r="E133" s="62" t="s">
        <v>3</v>
      </c>
      <c r="F133" s="62" t="s">
        <v>168</v>
      </c>
      <c r="G133" s="62" t="s">
        <v>114</v>
      </c>
      <c r="H133" s="62" t="s">
        <v>169</v>
      </c>
      <c r="I133" s="62" t="str">
        <f t="shared" si="15"/>
        <v xml:space="preserve">C027 Failure to indicate correctly </v>
      </c>
      <c r="J133" s="62" t="str">
        <f t="shared" si="16"/>
        <v xml:space="preserve">C027 Failure to indicate correctly </v>
      </c>
      <c r="K133" s="62" t="str">
        <f t="shared" si="17"/>
        <v/>
      </c>
      <c r="L133" s="62" t="str">
        <f t="shared" si="18"/>
        <v>H097</v>
      </c>
      <c r="M133" s="62" t="str">
        <f t="shared" si="19"/>
        <v>Unsafe U-turn</v>
      </c>
      <c r="N133" s="60" t="s">
        <v>1284</v>
      </c>
      <c r="O133" s="62" t="s">
        <v>119</v>
      </c>
      <c r="P133" s="62" t="str">
        <f t="shared" si="20"/>
        <v>Haz_03 Conflicting Movements</v>
      </c>
    </row>
    <row r="134" spans="1:16" x14ac:dyDescent="0.2">
      <c r="A134" s="52" t="s">
        <v>111</v>
      </c>
      <c r="B134" s="52" t="s">
        <v>112</v>
      </c>
      <c r="C134" s="52" t="str">
        <f t="shared" si="14"/>
        <v>I1 Vehicles collide in/on roadway</v>
      </c>
      <c r="E134" s="52" t="s">
        <v>3</v>
      </c>
      <c r="F134" s="52" t="s">
        <v>170</v>
      </c>
      <c r="G134" s="52" t="s">
        <v>114</v>
      </c>
      <c r="H134" s="52" t="s">
        <v>171</v>
      </c>
      <c r="I134" s="52" t="str">
        <f t="shared" si="15"/>
        <v>C028 Driver miscommunicates their next movement to other drivers</v>
      </c>
      <c r="J134" s="52" t="str">
        <f t="shared" si="16"/>
        <v>C028 Driver miscommunicates their next movement to other drivers</v>
      </c>
      <c r="K134" s="52" t="str">
        <f t="shared" si="17"/>
        <v/>
      </c>
      <c r="L134" s="52" t="str">
        <f t="shared" si="18"/>
        <v>H005</v>
      </c>
      <c r="M134" s="52" t="str">
        <f t="shared" si="19"/>
        <v>Unsafe entry into Intersection</v>
      </c>
      <c r="N134" s="52" t="s">
        <v>1281</v>
      </c>
      <c r="O134" s="52" t="s">
        <v>119</v>
      </c>
      <c r="P134" s="52" t="str">
        <f t="shared" si="20"/>
        <v>Haz_03 Conflicting Movements</v>
      </c>
    </row>
    <row r="135" spans="1:16" x14ac:dyDescent="0.2">
      <c r="A135" s="60" t="s">
        <v>111</v>
      </c>
      <c r="B135" s="60" t="s">
        <v>112</v>
      </c>
      <c r="C135" s="60" t="str">
        <f t="shared" si="14"/>
        <v>I1 Vehicles collide in/on roadway</v>
      </c>
      <c r="D135" s="60"/>
      <c r="E135" s="60" t="s">
        <v>3</v>
      </c>
      <c r="F135" s="60" t="s">
        <v>170</v>
      </c>
      <c r="G135" s="60" t="s">
        <v>114</v>
      </c>
      <c r="H135" s="60" t="s">
        <v>171</v>
      </c>
      <c r="I135" s="60" t="str">
        <f t="shared" si="15"/>
        <v>C028 Driver miscommunicates their next movement to other drivers</v>
      </c>
      <c r="J135" s="60" t="str">
        <f t="shared" si="16"/>
        <v>C028 Driver miscommunicates their next movement to other drivers</v>
      </c>
      <c r="K135" s="60" t="str">
        <f t="shared" si="17"/>
        <v/>
      </c>
      <c r="L135" s="60" t="str">
        <f t="shared" si="18"/>
        <v>H051</v>
      </c>
      <c r="M135" s="60" t="str">
        <f t="shared" si="19"/>
        <v xml:space="preserve">Unsafe turn across carriageway </v>
      </c>
      <c r="N135" s="60" t="s">
        <v>1283</v>
      </c>
      <c r="O135" s="60" t="s">
        <v>119</v>
      </c>
      <c r="P135" s="60" t="str">
        <f t="shared" si="20"/>
        <v>Haz_03 Conflicting Movements</v>
      </c>
    </row>
    <row r="136" spans="1:16" x14ac:dyDescent="0.2">
      <c r="A136" s="60" t="s">
        <v>111</v>
      </c>
      <c r="B136" s="60" t="s">
        <v>112</v>
      </c>
      <c r="C136" s="60" t="str">
        <f t="shared" si="14"/>
        <v>I1 Vehicles collide in/on roadway</v>
      </c>
      <c r="D136" s="60"/>
      <c r="E136" s="60" t="s">
        <v>3</v>
      </c>
      <c r="F136" s="60" t="s">
        <v>170</v>
      </c>
      <c r="G136" s="60" t="s">
        <v>114</v>
      </c>
      <c r="H136" s="60" t="s">
        <v>171</v>
      </c>
      <c r="I136" s="60" t="str">
        <f t="shared" si="15"/>
        <v>C028 Driver miscommunicates their next movement to other drivers</v>
      </c>
      <c r="J136" s="60" t="str">
        <f t="shared" si="16"/>
        <v>C028 Driver miscommunicates their next movement to other drivers</v>
      </c>
      <c r="K136" s="60" t="str">
        <f t="shared" si="17"/>
        <v/>
      </c>
      <c r="L136" s="60" t="str">
        <f t="shared" si="18"/>
        <v>H097</v>
      </c>
      <c r="M136" s="60" t="str">
        <f t="shared" si="19"/>
        <v>Unsafe U-turn</v>
      </c>
      <c r="N136" s="60" t="s">
        <v>1284</v>
      </c>
      <c r="O136" s="60" t="s">
        <v>119</v>
      </c>
      <c r="P136" s="60" t="str">
        <f t="shared" si="20"/>
        <v>Haz_03 Conflicting Movements</v>
      </c>
    </row>
    <row r="137" spans="1:16" x14ac:dyDescent="0.2">
      <c r="A137" s="61" t="s">
        <v>111</v>
      </c>
      <c r="B137" s="63" t="s">
        <v>112</v>
      </c>
      <c r="C137" s="63" t="str">
        <f t="shared" si="14"/>
        <v>I1 Vehicles collide in/on roadway</v>
      </c>
      <c r="D137" s="63"/>
      <c r="E137" s="63" t="s">
        <v>3</v>
      </c>
      <c r="F137" s="63" t="s">
        <v>172</v>
      </c>
      <c r="G137" s="63" t="s">
        <v>114</v>
      </c>
      <c r="H137" s="63" t="s">
        <v>173</v>
      </c>
      <c r="I137" s="63" t="str">
        <f t="shared" si="15"/>
        <v>C029 Drivers confused by unclear signs, signals or road markings</v>
      </c>
      <c r="J137" s="63" t="str">
        <f t="shared" si="16"/>
        <v>C029 Drivers confused by unclear signs, signals or road markings</v>
      </c>
      <c r="K137" s="63" t="str">
        <f t="shared" si="17"/>
        <v/>
      </c>
      <c r="L137" s="63" t="str">
        <f t="shared" si="18"/>
        <v>H005</v>
      </c>
      <c r="M137" s="63" t="str">
        <f t="shared" si="19"/>
        <v>Unsafe entry into Intersection</v>
      </c>
      <c r="N137" s="63" t="s">
        <v>1281</v>
      </c>
      <c r="O137" s="63" t="s">
        <v>119</v>
      </c>
      <c r="P137" s="64" t="str">
        <f t="shared" si="20"/>
        <v>Haz_03 Conflicting Movements</v>
      </c>
    </row>
    <row r="138" spans="1:16" x14ac:dyDescent="0.2">
      <c r="A138" s="61" t="s">
        <v>111</v>
      </c>
      <c r="B138" s="63" t="s">
        <v>112</v>
      </c>
      <c r="C138" s="63" t="str">
        <f t="shared" si="14"/>
        <v>I1 Vehicles collide in/on roadway</v>
      </c>
      <c r="D138" s="63"/>
      <c r="E138" s="63" t="s">
        <v>3</v>
      </c>
      <c r="F138" s="63" t="s">
        <v>174</v>
      </c>
      <c r="G138" s="63" t="s">
        <v>114</v>
      </c>
      <c r="H138" s="63" t="s">
        <v>175</v>
      </c>
      <c r="I138" s="63" t="str">
        <f t="shared" si="15"/>
        <v>C030 Cannot see far enough (when environmental visibility is good)</v>
      </c>
      <c r="J138" s="63" t="str">
        <f t="shared" si="16"/>
        <v>C030 Cannot see far enough (when environmental visibility is good)</v>
      </c>
      <c r="K138" s="63" t="str">
        <f t="shared" si="17"/>
        <v/>
      </c>
      <c r="L138" s="63" t="str">
        <f t="shared" si="18"/>
        <v>H005</v>
      </c>
      <c r="M138" s="63" t="str">
        <f t="shared" si="19"/>
        <v>Unsafe entry into Intersection</v>
      </c>
      <c r="N138" s="63" t="s">
        <v>1281</v>
      </c>
      <c r="O138" s="63" t="s">
        <v>119</v>
      </c>
      <c r="P138" s="64" t="str">
        <f t="shared" si="20"/>
        <v>Haz_03 Conflicting Movements</v>
      </c>
    </row>
    <row r="139" spans="1:16" x14ac:dyDescent="0.2">
      <c r="A139" s="53" t="s">
        <v>111</v>
      </c>
      <c r="B139" s="58" t="s">
        <v>112</v>
      </c>
      <c r="C139" s="58" t="str">
        <f t="shared" si="14"/>
        <v>I1 Vehicles collide in/on roadway</v>
      </c>
      <c r="D139" s="58"/>
      <c r="E139" s="58" t="s">
        <v>3</v>
      </c>
      <c r="F139" s="58" t="s">
        <v>174</v>
      </c>
      <c r="G139" s="58" t="s">
        <v>114</v>
      </c>
      <c r="H139" s="58" t="s">
        <v>175</v>
      </c>
      <c r="I139" s="58" t="str">
        <f t="shared" si="15"/>
        <v>C030 Cannot see far enough (when environmental visibility is good)</v>
      </c>
      <c r="J139" s="58" t="str">
        <f t="shared" si="16"/>
        <v>C030 Cannot see far enough (when environmental visibility is good)</v>
      </c>
      <c r="K139" s="58" t="str">
        <f t="shared" si="17"/>
        <v/>
      </c>
      <c r="L139" s="58" t="str">
        <f t="shared" si="18"/>
        <v>H051</v>
      </c>
      <c r="M139" s="58" t="str">
        <f t="shared" si="19"/>
        <v xml:space="preserve">Unsafe turn across carriageway </v>
      </c>
      <c r="N139" s="58" t="s">
        <v>1283</v>
      </c>
      <c r="O139" s="58" t="s">
        <v>119</v>
      </c>
      <c r="P139" s="56" t="str">
        <f t="shared" si="20"/>
        <v>Haz_03 Conflicting Movements</v>
      </c>
    </row>
    <row r="140" spans="1:16" x14ac:dyDescent="0.2">
      <c r="A140" s="53" t="s">
        <v>111</v>
      </c>
      <c r="B140" s="58" t="s">
        <v>112</v>
      </c>
      <c r="C140" s="58" t="str">
        <f t="shared" si="14"/>
        <v>I1 Vehicles collide in/on roadway</v>
      </c>
      <c r="D140" s="58"/>
      <c r="E140" s="58" t="s">
        <v>3</v>
      </c>
      <c r="F140" s="58" t="s">
        <v>174</v>
      </c>
      <c r="G140" s="58" t="s">
        <v>114</v>
      </c>
      <c r="H140" s="58" t="s">
        <v>175</v>
      </c>
      <c r="I140" s="58" t="str">
        <f t="shared" si="15"/>
        <v>C030 Cannot see far enough (when environmental visibility is good)</v>
      </c>
      <c r="J140" s="58" t="str">
        <f t="shared" si="16"/>
        <v>C030 Cannot see far enough (when environmental visibility is good)</v>
      </c>
      <c r="K140" s="58" t="str">
        <f t="shared" si="17"/>
        <v/>
      </c>
      <c r="L140" s="58" t="str">
        <f t="shared" si="18"/>
        <v>H097</v>
      </c>
      <c r="M140" s="58" t="str">
        <f t="shared" si="19"/>
        <v>Unsafe U-turn</v>
      </c>
      <c r="N140" s="58" t="s">
        <v>1284</v>
      </c>
      <c r="O140" s="58" t="s">
        <v>119</v>
      </c>
      <c r="P140" s="56" t="str">
        <f t="shared" si="20"/>
        <v>Haz_03 Conflicting Movements</v>
      </c>
    </row>
    <row r="141" spans="1:16" x14ac:dyDescent="0.2">
      <c r="A141" s="61" t="s">
        <v>111</v>
      </c>
      <c r="B141" s="63" t="s">
        <v>112</v>
      </c>
      <c r="C141" s="63" t="str">
        <f t="shared" si="14"/>
        <v>I1 Vehicles collide in/on roadway</v>
      </c>
      <c r="D141" s="63"/>
      <c r="E141" s="63" t="s">
        <v>3</v>
      </c>
      <c r="F141" s="63" t="s">
        <v>176</v>
      </c>
      <c r="G141" s="63" t="s">
        <v>114</v>
      </c>
      <c r="H141" s="63" t="s">
        <v>177</v>
      </c>
      <c r="I141" s="63" t="str">
        <f t="shared" si="15"/>
        <v>C031 Traffic has insufficient gaps</v>
      </c>
      <c r="J141" s="63" t="str">
        <f t="shared" si="16"/>
        <v>C031 Traffic has insufficient gaps</v>
      </c>
      <c r="K141" s="63" t="str">
        <f t="shared" si="17"/>
        <v/>
      </c>
      <c r="L141" s="63" t="str">
        <f t="shared" si="18"/>
        <v>H005</v>
      </c>
      <c r="M141" s="63" t="str">
        <f t="shared" si="19"/>
        <v>Unsafe entry into Intersection</v>
      </c>
      <c r="N141" s="63" t="s">
        <v>1281</v>
      </c>
      <c r="O141" s="63" t="s">
        <v>119</v>
      </c>
      <c r="P141" s="64" t="str">
        <f t="shared" si="20"/>
        <v>Haz_03 Conflicting Movements</v>
      </c>
    </row>
    <row r="142" spans="1:16" x14ac:dyDescent="0.2">
      <c r="A142" s="54" t="s">
        <v>111</v>
      </c>
      <c r="B142" s="57" t="s">
        <v>112</v>
      </c>
      <c r="C142" s="57" t="str">
        <f t="shared" si="14"/>
        <v>I1 Vehicles collide in/on roadway</v>
      </c>
      <c r="D142" s="57"/>
      <c r="E142" s="57" t="s">
        <v>3</v>
      </c>
      <c r="F142" s="57" t="s">
        <v>176</v>
      </c>
      <c r="G142" s="57" t="s">
        <v>114</v>
      </c>
      <c r="H142" s="57" t="s">
        <v>177</v>
      </c>
      <c r="I142" s="57" t="str">
        <f t="shared" si="15"/>
        <v>C031 Traffic has insufficient gaps</v>
      </c>
      <c r="J142" s="57" t="str">
        <f t="shared" si="16"/>
        <v>C031 Traffic has insufficient gaps</v>
      </c>
      <c r="K142" s="57" t="str">
        <f t="shared" si="17"/>
        <v/>
      </c>
      <c r="L142" s="57" t="str">
        <f t="shared" si="18"/>
        <v>H051</v>
      </c>
      <c r="M142" s="57" t="str">
        <f t="shared" si="19"/>
        <v xml:space="preserve">Unsafe turn across carriageway </v>
      </c>
      <c r="N142" s="58" t="s">
        <v>1283</v>
      </c>
      <c r="O142" s="57" t="s">
        <v>119</v>
      </c>
      <c r="P142" s="55" t="str">
        <f t="shared" si="20"/>
        <v>Haz_03 Conflicting Movements</v>
      </c>
    </row>
    <row r="143" spans="1:16" x14ac:dyDescent="0.2">
      <c r="A143" s="54" t="s">
        <v>111</v>
      </c>
      <c r="B143" s="57" t="s">
        <v>112</v>
      </c>
      <c r="C143" s="57" t="str">
        <f t="shared" si="14"/>
        <v>I1 Vehicles collide in/on roadway</v>
      </c>
      <c r="D143" s="57"/>
      <c r="E143" s="57" t="s">
        <v>3</v>
      </c>
      <c r="F143" s="57" t="s">
        <v>176</v>
      </c>
      <c r="G143" s="57" t="s">
        <v>114</v>
      </c>
      <c r="H143" s="57" t="s">
        <v>177</v>
      </c>
      <c r="I143" s="57" t="str">
        <f t="shared" si="15"/>
        <v>C031 Traffic has insufficient gaps</v>
      </c>
      <c r="J143" s="57" t="str">
        <f t="shared" si="16"/>
        <v>C031 Traffic has insufficient gaps</v>
      </c>
      <c r="K143" s="57" t="str">
        <f t="shared" si="17"/>
        <v/>
      </c>
      <c r="L143" s="57" t="str">
        <f t="shared" si="18"/>
        <v>H097</v>
      </c>
      <c r="M143" s="57" t="str">
        <f t="shared" si="19"/>
        <v>Unsafe U-turn</v>
      </c>
      <c r="N143" s="58" t="s">
        <v>1284</v>
      </c>
      <c r="O143" s="57" t="s">
        <v>119</v>
      </c>
      <c r="P143" s="55" t="str">
        <f t="shared" si="20"/>
        <v>Haz_03 Conflicting Movements</v>
      </c>
    </row>
    <row r="144" spans="1:16" x14ac:dyDescent="0.2">
      <c r="A144" s="61" t="s">
        <v>111</v>
      </c>
      <c r="B144" s="63" t="s">
        <v>112</v>
      </c>
      <c r="C144" s="63" t="str">
        <f t="shared" si="14"/>
        <v>I1 Vehicles collide in/on roadway</v>
      </c>
      <c r="D144" s="63"/>
      <c r="E144" s="63" t="s">
        <v>3</v>
      </c>
      <c r="F144" s="63" t="s">
        <v>178</v>
      </c>
      <c r="G144" s="63" t="s">
        <v>114</v>
      </c>
      <c r="H144" s="63" t="s">
        <v>179</v>
      </c>
      <c r="I144" s="63" t="str">
        <f t="shared" si="15"/>
        <v>C032 Driver attempts to overtake while vehicle is turning</v>
      </c>
      <c r="J144" s="63" t="str">
        <f t="shared" si="16"/>
        <v>C032 Driver attempts to overtake while vehicle is turning</v>
      </c>
      <c r="K144" s="63" t="str">
        <f t="shared" si="17"/>
        <v/>
      </c>
      <c r="L144" s="63" t="str">
        <f t="shared" si="18"/>
        <v>H006</v>
      </c>
      <c r="M144" s="63" t="str">
        <f t="shared" si="19"/>
        <v>Unsafe traverse of Intersection</v>
      </c>
      <c r="N144" s="63" t="s">
        <v>1282</v>
      </c>
      <c r="O144" s="63" t="s">
        <v>119</v>
      </c>
      <c r="P144" s="64" t="str">
        <f t="shared" si="20"/>
        <v>Haz_03 Conflicting Movements</v>
      </c>
    </row>
    <row r="145" spans="1:16" x14ac:dyDescent="0.2">
      <c r="A145" s="53" t="s">
        <v>111</v>
      </c>
      <c r="B145" s="58" t="s">
        <v>112</v>
      </c>
      <c r="C145" s="58" t="str">
        <f t="shared" si="14"/>
        <v>I1 Vehicles collide in/on roadway</v>
      </c>
      <c r="D145" s="58"/>
      <c r="E145" s="58" t="s">
        <v>3</v>
      </c>
      <c r="F145" s="58" t="s">
        <v>178</v>
      </c>
      <c r="G145" s="58" t="s">
        <v>114</v>
      </c>
      <c r="H145" s="58" t="s">
        <v>179</v>
      </c>
      <c r="I145" s="58" t="str">
        <f t="shared" si="15"/>
        <v>C032 Driver attempts to overtake while vehicle is turning</v>
      </c>
      <c r="J145" s="58" t="str">
        <f t="shared" si="16"/>
        <v>C032 Driver attempts to overtake while vehicle is turning</v>
      </c>
      <c r="K145" s="58" t="str">
        <f t="shared" si="17"/>
        <v/>
      </c>
      <c r="L145" s="58" t="str">
        <f t="shared" si="18"/>
        <v>H051</v>
      </c>
      <c r="M145" s="58" t="str">
        <f t="shared" si="19"/>
        <v xml:space="preserve">Unsafe turn across carriageway </v>
      </c>
      <c r="N145" s="58" t="s">
        <v>1283</v>
      </c>
      <c r="O145" s="58" t="s">
        <v>119</v>
      </c>
      <c r="P145" s="56" t="str">
        <f t="shared" si="20"/>
        <v>Haz_03 Conflicting Movements</v>
      </c>
    </row>
    <row r="146" spans="1:16" x14ac:dyDescent="0.2">
      <c r="A146" s="61" t="s">
        <v>111</v>
      </c>
      <c r="B146" s="63" t="s">
        <v>112</v>
      </c>
      <c r="C146" s="63" t="str">
        <f t="shared" si="14"/>
        <v>I1 Vehicles collide in/on roadway</v>
      </c>
      <c r="D146" s="63"/>
      <c r="E146" s="63" t="s">
        <v>3</v>
      </c>
      <c r="F146" s="63" t="s">
        <v>180</v>
      </c>
      <c r="G146" s="63" t="s">
        <v>114</v>
      </c>
      <c r="H146" s="63" t="s">
        <v>181</v>
      </c>
      <c r="I146" s="63" t="str">
        <f t="shared" si="15"/>
        <v>C033 Driver misjudges the envelope required by a turning vehicle</v>
      </c>
      <c r="J146" s="63" t="str">
        <f t="shared" si="16"/>
        <v>C033 Driver misjudges the envelope required by a turning vehicle</v>
      </c>
      <c r="K146" s="63" t="str">
        <f t="shared" si="17"/>
        <v/>
      </c>
      <c r="L146" s="63" t="str">
        <f t="shared" si="18"/>
        <v>H006</v>
      </c>
      <c r="M146" s="63" t="str">
        <f t="shared" si="19"/>
        <v>Unsafe traverse of Intersection</v>
      </c>
      <c r="N146" s="63" t="s">
        <v>1282</v>
      </c>
      <c r="O146" s="63" t="s">
        <v>119</v>
      </c>
      <c r="P146" s="64" t="str">
        <f t="shared" si="20"/>
        <v>Haz_03 Conflicting Movements</v>
      </c>
    </row>
    <row r="147" spans="1:16" x14ac:dyDescent="0.2">
      <c r="A147" s="61" t="s">
        <v>111</v>
      </c>
      <c r="B147" s="63" t="s">
        <v>112</v>
      </c>
      <c r="C147" s="63" t="str">
        <f t="shared" si="14"/>
        <v>I1 Vehicles collide in/on roadway</v>
      </c>
      <c r="D147" s="63"/>
      <c r="E147" s="63" t="s">
        <v>3</v>
      </c>
      <c r="F147" s="63" t="s">
        <v>182</v>
      </c>
      <c r="G147" s="63" t="s">
        <v>114</v>
      </c>
      <c r="H147" s="63" t="s">
        <v>183</v>
      </c>
      <c r="I147" s="63" t="str">
        <f t="shared" si="15"/>
        <v>C034 Driver misjudgement on exit from conflict zone</v>
      </c>
      <c r="J147" s="63" t="str">
        <f t="shared" si="16"/>
        <v>C034 Driver misjudgement on exit from conflict zone</v>
      </c>
      <c r="K147" s="63" t="str">
        <f t="shared" si="17"/>
        <v/>
      </c>
      <c r="L147" s="63" t="str">
        <f t="shared" si="18"/>
        <v>H006</v>
      </c>
      <c r="M147" s="63" t="str">
        <f t="shared" si="19"/>
        <v>Unsafe traverse of Intersection</v>
      </c>
      <c r="N147" s="63" t="s">
        <v>1282</v>
      </c>
      <c r="O147" s="63" t="s">
        <v>119</v>
      </c>
      <c r="P147" s="64" t="str">
        <f t="shared" si="20"/>
        <v>Haz_03 Conflicting Movements</v>
      </c>
    </row>
    <row r="148" spans="1:16" x14ac:dyDescent="0.2">
      <c r="A148" s="61" t="s">
        <v>111</v>
      </c>
      <c r="B148" s="63" t="s">
        <v>112</v>
      </c>
      <c r="C148" s="63" t="str">
        <f t="shared" si="14"/>
        <v>I1 Vehicles collide in/on roadway</v>
      </c>
      <c r="D148" s="63"/>
      <c r="E148" s="63" t="s">
        <v>4</v>
      </c>
      <c r="F148" s="63" t="s">
        <v>138</v>
      </c>
      <c r="G148" s="63" t="s">
        <v>114</v>
      </c>
      <c r="H148" s="63" t="s">
        <v>230</v>
      </c>
      <c r="I148" s="63" t="str">
        <f t="shared" si="15"/>
        <v>C012 Hurried drivers</v>
      </c>
      <c r="J148" s="63" t="str">
        <f t="shared" si="16"/>
        <v>C012 Hurried drivers</v>
      </c>
      <c r="K148" s="63" t="str">
        <f t="shared" si="17"/>
        <v/>
      </c>
      <c r="L148" s="63" t="str">
        <f t="shared" si="18"/>
        <v>H009</v>
      </c>
      <c r="M148" s="63" t="str">
        <f t="shared" si="19"/>
        <v>Driver exits driveway, loading bay or footway unsafely</v>
      </c>
      <c r="N148" s="63" t="s">
        <v>25</v>
      </c>
      <c r="O148" s="63" t="s">
        <v>119</v>
      </c>
      <c r="P148" s="64" t="str">
        <f t="shared" si="20"/>
        <v>Haz_04 Parking and Manoeuvring</v>
      </c>
    </row>
    <row r="149" spans="1:16" x14ac:dyDescent="0.2">
      <c r="A149" s="61" t="s">
        <v>111</v>
      </c>
      <c r="B149" s="63" t="s">
        <v>112</v>
      </c>
      <c r="C149" s="63" t="str">
        <f t="shared" si="14"/>
        <v>I1 Vehicles collide in/on roadway</v>
      </c>
      <c r="D149" s="63"/>
      <c r="E149" s="63" t="s">
        <v>4</v>
      </c>
      <c r="F149" s="63" t="s">
        <v>138</v>
      </c>
      <c r="G149" s="63" t="s">
        <v>114</v>
      </c>
      <c r="H149" s="63" t="s">
        <v>230</v>
      </c>
      <c r="I149" s="63" t="str">
        <f t="shared" si="15"/>
        <v>C012 Hurried drivers</v>
      </c>
      <c r="J149" s="63" t="str">
        <f t="shared" si="16"/>
        <v>C012 Hurried drivers</v>
      </c>
      <c r="K149" s="63" t="str">
        <f t="shared" si="17"/>
        <v/>
      </c>
      <c r="L149" s="63" t="str">
        <f t="shared" si="18"/>
        <v>H011</v>
      </c>
      <c r="M149" s="63" t="str">
        <f t="shared" si="19"/>
        <v>Driver exits on-street parking unsafely</v>
      </c>
      <c r="N149" s="63" t="s">
        <v>27</v>
      </c>
      <c r="O149" s="63" t="s">
        <v>119</v>
      </c>
      <c r="P149" s="64" t="str">
        <f t="shared" si="20"/>
        <v>Haz_04 Parking and Manoeuvring</v>
      </c>
    </row>
    <row r="150" spans="1:16" x14ac:dyDescent="0.2">
      <c r="A150" s="61" t="s">
        <v>111</v>
      </c>
      <c r="B150" s="63" t="s">
        <v>112</v>
      </c>
      <c r="C150" s="63" t="str">
        <f t="shared" si="14"/>
        <v>I1 Vehicles collide in/on roadway</v>
      </c>
      <c r="D150" s="63"/>
      <c r="E150" s="63" t="s">
        <v>4</v>
      </c>
      <c r="F150" s="63" t="s">
        <v>140</v>
      </c>
      <c r="G150" s="63" t="s">
        <v>114</v>
      </c>
      <c r="H150" s="63" t="s">
        <v>141</v>
      </c>
      <c r="I150" s="63" t="str">
        <f t="shared" si="15"/>
        <v>C013 Influence of drugs and alcohol</v>
      </c>
      <c r="J150" s="63" t="str">
        <f t="shared" si="16"/>
        <v>C013 Influence of drugs and alcohol</v>
      </c>
      <c r="K150" s="63" t="str">
        <f t="shared" si="17"/>
        <v/>
      </c>
      <c r="L150" s="63" t="str">
        <f t="shared" si="18"/>
        <v>H009</v>
      </c>
      <c r="M150" s="63" t="str">
        <f t="shared" si="19"/>
        <v>Driver exits driveway, loading bay or footway unsafely</v>
      </c>
      <c r="N150" s="63" t="s">
        <v>25</v>
      </c>
      <c r="O150" s="63" t="s">
        <v>119</v>
      </c>
      <c r="P150" s="64" t="str">
        <f t="shared" si="20"/>
        <v>Haz_04 Parking and Manoeuvring</v>
      </c>
    </row>
    <row r="151" spans="1:16" x14ac:dyDescent="0.2">
      <c r="A151" s="61" t="s">
        <v>111</v>
      </c>
      <c r="B151" s="63" t="s">
        <v>112</v>
      </c>
      <c r="C151" s="63" t="str">
        <f t="shared" si="14"/>
        <v>I1 Vehicles collide in/on roadway</v>
      </c>
      <c r="D151" s="63"/>
      <c r="E151" s="63" t="s">
        <v>4</v>
      </c>
      <c r="F151" s="63" t="s">
        <v>140</v>
      </c>
      <c r="G151" s="63" t="s">
        <v>114</v>
      </c>
      <c r="H151" s="63" t="s">
        <v>141</v>
      </c>
      <c r="I151" s="63" t="str">
        <f t="shared" si="15"/>
        <v>C013 Influence of drugs and alcohol</v>
      </c>
      <c r="J151" s="63" t="str">
        <f t="shared" si="16"/>
        <v>C013 Influence of drugs and alcohol</v>
      </c>
      <c r="K151" s="63" t="str">
        <f t="shared" si="17"/>
        <v/>
      </c>
      <c r="L151" s="63" t="str">
        <f t="shared" si="18"/>
        <v>H011</v>
      </c>
      <c r="M151" s="63" t="str">
        <f t="shared" si="19"/>
        <v>Driver exits on-street parking unsafely</v>
      </c>
      <c r="N151" s="63" t="s">
        <v>27</v>
      </c>
      <c r="O151" s="63" t="s">
        <v>119</v>
      </c>
      <c r="P151" s="64" t="str">
        <f t="shared" si="20"/>
        <v>Haz_04 Parking and Manoeuvring</v>
      </c>
    </row>
    <row r="152" spans="1:16" x14ac:dyDescent="0.2">
      <c r="A152" s="61" t="s">
        <v>111</v>
      </c>
      <c r="B152" s="63" t="s">
        <v>112</v>
      </c>
      <c r="C152" s="63" t="str">
        <f t="shared" si="14"/>
        <v>I1 Vehicles collide in/on roadway</v>
      </c>
      <c r="D152" s="63"/>
      <c r="E152" s="63" t="s">
        <v>4</v>
      </c>
      <c r="F152" s="63" t="s">
        <v>160</v>
      </c>
      <c r="G152" s="63" t="s">
        <v>114</v>
      </c>
      <c r="H152" s="63" t="s">
        <v>161</v>
      </c>
      <c r="I152" s="63" t="str">
        <f t="shared" si="15"/>
        <v>C023 Driver distracted (other causes)</v>
      </c>
      <c r="J152" s="63" t="str">
        <f t="shared" si="16"/>
        <v>C023 Driver distracted (other causes)</v>
      </c>
      <c r="K152" s="63" t="str">
        <f t="shared" si="17"/>
        <v/>
      </c>
      <c r="L152" s="63" t="str">
        <f t="shared" si="18"/>
        <v>H008</v>
      </c>
      <c r="M152" s="63" t="str">
        <f t="shared" si="19"/>
        <v>Driver enters driveway, loading bay, or footway unsafely</v>
      </c>
      <c r="N152" s="63" t="s">
        <v>24</v>
      </c>
      <c r="O152" s="63" t="s">
        <v>119</v>
      </c>
      <c r="P152" s="64" t="str">
        <f t="shared" si="20"/>
        <v>Haz_04 Parking and Manoeuvring</v>
      </c>
    </row>
    <row r="153" spans="1:16" x14ac:dyDescent="0.2">
      <c r="A153" s="61" t="s">
        <v>111</v>
      </c>
      <c r="B153" s="63" t="s">
        <v>112</v>
      </c>
      <c r="C153" s="63" t="str">
        <f t="shared" si="14"/>
        <v>I1 Vehicles collide in/on roadway</v>
      </c>
      <c r="D153" s="63"/>
      <c r="E153" s="63" t="s">
        <v>4</v>
      </c>
      <c r="F153" s="63" t="s">
        <v>160</v>
      </c>
      <c r="G153" s="63" t="s">
        <v>114</v>
      </c>
      <c r="H153" s="63" t="s">
        <v>161</v>
      </c>
      <c r="I153" s="63" t="str">
        <f t="shared" si="15"/>
        <v>C023 Driver distracted (other causes)</v>
      </c>
      <c r="J153" s="63" t="str">
        <f t="shared" si="16"/>
        <v>C023 Driver distracted (other causes)</v>
      </c>
      <c r="K153" s="63" t="str">
        <f t="shared" si="17"/>
        <v/>
      </c>
      <c r="L153" s="63" t="str">
        <f t="shared" si="18"/>
        <v>H009</v>
      </c>
      <c r="M153" s="63" t="str">
        <f t="shared" si="19"/>
        <v>Driver exits driveway, loading bay or footway unsafely</v>
      </c>
      <c r="N153" s="63" t="s">
        <v>25</v>
      </c>
      <c r="O153" s="63" t="s">
        <v>119</v>
      </c>
      <c r="P153" s="64" t="str">
        <f t="shared" si="20"/>
        <v>Haz_04 Parking and Manoeuvring</v>
      </c>
    </row>
    <row r="154" spans="1:16" x14ac:dyDescent="0.2">
      <c r="A154" s="61" t="s">
        <v>111</v>
      </c>
      <c r="B154" s="63" t="s">
        <v>112</v>
      </c>
      <c r="C154" s="63" t="str">
        <f t="shared" si="14"/>
        <v>I1 Vehicles collide in/on roadway</v>
      </c>
      <c r="D154" s="63"/>
      <c r="E154" s="63" t="s">
        <v>4</v>
      </c>
      <c r="F154" s="63" t="s">
        <v>160</v>
      </c>
      <c r="G154" s="63" t="s">
        <v>114</v>
      </c>
      <c r="H154" s="63" t="s">
        <v>161</v>
      </c>
      <c r="I154" s="63" t="str">
        <f t="shared" si="15"/>
        <v>C023 Driver distracted (other causes)</v>
      </c>
      <c r="J154" s="63" t="str">
        <f t="shared" si="16"/>
        <v>C023 Driver distracted (other causes)</v>
      </c>
      <c r="K154" s="63" t="str">
        <f t="shared" si="17"/>
        <v/>
      </c>
      <c r="L154" s="63" t="str">
        <f t="shared" si="18"/>
        <v>H010</v>
      </c>
      <c r="M154" s="63" t="str">
        <f t="shared" si="19"/>
        <v>Driver misjudgement during on-street parking</v>
      </c>
      <c r="N154" s="63" t="s">
        <v>26</v>
      </c>
      <c r="O154" s="63" t="s">
        <v>119</v>
      </c>
      <c r="P154" s="64" t="str">
        <f t="shared" si="20"/>
        <v>Haz_04 Parking and Manoeuvring</v>
      </c>
    </row>
    <row r="155" spans="1:16" x14ac:dyDescent="0.2">
      <c r="A155" s="61" t="s">
        <v>111</v>
      </c>
      <c r="B155" s="63" t="s">
        <v>112</v>
      </c>
      <c r="C155" s="63" t="str">
        <f t="shared" si="14"/>
        <v>I1 Vehicles collide in/on roadway</v>
      </c>
      <c r="D155" s="63"/>
      <c r="E155" s="63" t="s">
        <v>4</v>
      </c>
      <c r="F155" s="63" t="s">
        <v>160</v>
      </c>
      <c r="G155" s="63" t="s">
        <v>114</v>
      </c>
      <c r="H155" s="63" t="s">
        <v>161</v>
      </c>
      <c r="I155" s="63" t="str">
        <f t="shared" si="15"/>
        <v>C023 Driver distracted (other causes)</v>
      </c>
      <c r="J155" s="63" t="str">
        <f t="shared" si="16"/>
        <v>C023 Driver distracted (other causes)</v>
      </c>
      <c r="K155" s="63" t="str">
        <f t="shared" si="17"/>
        <v/>
      </c>
      <c r="L155" s="63" t="str">
        <f t="shared" si="18"/>
        <v>H011</v>
      </c>
      <c r="M155" s="63" t="str">
        <f t="shared" si="19"/>
        <v>Driver exits on-street parking unsafely</v>
      </c>
      <c r="N155" s="63" t="s">
        <v>27</v>
      </c>
      <c r="O155" s="63" t="s">
        <v>119</v>
      </c>
      <c r="P155" s="64" t="str">
        <f t="shared" si="20"/>
        <v>Haz_04 Parking and Manoeuvring</v>
      </c>
    </row>
    <row r="156" spans="1:16" x14ac:dyDescent="0.2">
      <c r="A156" s="61" t="s">
        <v>111</v>
      </c>
      <c r="B156" s="63" t="s">
        <v>112</v>
      </c>
      <c r="C156" s="63" t="str">
        <f t="shared" si="14"/>
        <v>I1 Vehicles collide in/on roadway</v>
      </c>
      <c r="D156" s="63"/>
      <c r="E156" s="63" t="s">
        <v>4</v>
      </c>
      <c r="F156" s="63" t="s">
        <v>174</v>
      </c>
      <c r="G156" s="63" t="s">
        <v>114</v>
      </c>
      <c r="H156" s="63" t="s">
        <v>175</v>
      </c>
      <c r="I156" s="63" t="str">
        <f t="shared" si="15"/>
        <v>C030 Cannot see far enough (when environmental visibility is good)</v>
      </c>
      <c r="J156" s="63" t="str">
        <f t="shared" si="16"/>
        <v>C030 Cannot see far enough (when environmental visibility is good)</v>
      </c>
      <c r="K156" s="63" t="str">
        <f t="shared" si="17"/>
        <v/>
      </c>
      <c r="L156" s="63" t="str">
        <f t="shared" si="18"/>
        <v>H009</v>
      </c>
      <c r="M156" s="63" t="str">
        <f t="shared" si="19"/>
        <v>Driver exits driveway, loading bay or footway unsafely</v>
      </c>
      <c r="N156" s="63" t="s">
        <v>25</v>
      </c>
      <c r="O156" s="63" t="s">
        <v>119</v>
      </c>
      <c r="P156" s="64" t="str">
        <f t="shared" si="20"/>
        <v>Haz_04 Parking and Manoeuvring</v>
      </c>
    </row>
    <row r="157" spans="1:16" x14ac:dyDescent="0.2">
      <c r="A157" s="52" t="s">
        <v>111</v>
      </c>
      <c r="B157" s="52" t="s">
        <v>112</v>
      </c>
      <c r="C157" s="52" t="str">
        <f t="shared" si="14"/>
        <v>I1 Vehicles collide in/on roadway</v>
      </c>
      <c r="E157" s="52" t="s">
        <v>4</v>
      </c>
      <c r="F157" s="52" t="s">
        <v>174</v>
      </c>
      <c r="G157" s="52" t="s">
        <v>114</v>
      </c>
      <c r="H157" s="52" t="s">
        <v>175</v>
      </c>
      <c r="I157" s="52" t="str">
        <f t="shared" si="15"/>
        <v>C030 Cannot see far enough (when environmental visibility is good)</v>
      </c>
      <c r="J157" s="52" t="str">
        <f t="shared" si="16"/>
        <v>C030 Cannot see far enough (when environmental visibility is good)</v>
      </c>
      <c r="K157" s="52" t="str">
        <f t="shared" si="17"/>
        <v/>
      </c>
      <c r="L157" s="52" t="str">
        <f t="shared" si="18"/>
        <v>H011</v>
      </c>
      <c r="M157" s="52" t="str">
        <f t="shared" si="19"/>
        <v>Driver exits on-street parking unsafely</v>
      </c>
      <c r="N157" s="52" t="s">
        <v>27</v>
      </c>
      <c r="O157" s="52" t="s">
        <v>119</v>
      </c>
      <c r="P157" s="52" t="str">
        <f t="shared" si="20"/>
        <v>Haz_04 Parking and Manoeuvring</v>
      </c>
    </row>
    <row r="158" spans="1:16" x14ac:dyDescent="0.2">
      <c r="A158" s="52" t="s">
        <v>111</v>
      </c>
      <c r="B158" s="52" t="s">
        <v>112</v>
      </c>
      <c r="C158" s="52" t="str">
        <f t="shared" si="14"/>
        <v>I1 Vehicles collide in/on roadway</v>
      </c>
      <c r="E158" s="52" t="s">
        <v>4</v>
      </c>
      <c r="F158" s="62" t="s">
        <v>176</v>
      </c>
      <c r="G158" s="52" t="s">
        <v>114</v>
      </c>
      <c r="H158" s="52" t="s">
        <v>177</v>
      </c>
      <c r="I158" s="52" t="str">
        <f t="shared" si="15"/>
        <v>C031 Traffic has insufficient gaps</v>
      </c>
      <c r="J158" s="52" t="str">
        <f t="shared" si="16"/>
        <v>C031 Traffic has insufficient gaps</v>
      </c>
      <c r="K158" s="52" t="str">
        <f t="shared" si="17"/>
        <v/>
      </c>
      <c r="L158" s="52" t="str">
        <f t="shared" si="18"/>
        <v>H009</v>
      </c>
      <c r="M158" s="52" t="str">
        <f t="shared" si="19"/>
        <v>Driver exits driveway, loading bay or footway unsafely</v>
      </c>
      <c r="N158" s="52" t="s">
        <v>25</v>
      </c>
      <c r="O158" s="52" t="s">
        <v>119</v>
      </c>
      <c r="P158" s="52" t="str">
        <f t="shared" si="20"/>
        <v>Haz_04 Parking and Manoeuvring</v>
      </c>
    </row>
    <row r="159" spans="1:16" x14ac:dyDescent="0.2">
      <c r="A159" s="52" t="s">
        <v>111</v>
      </c>
      <c r="B159" s="52" t="s">
        <v>112</v>
      </c>
      <c r="C159" s="52" t="str">
        <f t="shared" si="14"/>
        <v>I1 Vehicles collide in/on roadway</v>
      </c>
      <c r="E159" s="52" t="s">
        <v>4</v>
      </c>
      <c r="F159" s="62" t="s">
        <v>176</v>
      </c>
      <c r="G159" s="52" t="s">
        <v>114</v>
      </c>
      <c r="H159" s="52" t="s">
        <v>177</v>
      </c>
      <c r="I159" s="52" t="str">
        <f t="shared" si="15"/>
        <v>C031 Traffic has insufficient gaps</v>
      </c>
      <c r="J159" s="52" t="str">
        <f t="shared" si="16"/>
        <v>C031 Traffic has insufficient gaps</v>
      </c>
      <c r="K159" s="52" t="str">
        <f t="shared" si="17"/>
        <v/>
      </c>
      <c r="L159" s="52" t="str">
        <f t="shared" si="18"/>
        <v>H011</v>
      </c>
      <c r="M159" s="52" t="str">
        <f t="shared" si="19"/>
        <v>Driver exits on-street parking unsafely</v>
      </c>
      <c r="N159" s="52" t="s">
        <v>27</v>
      </c>
      <c r="O159" s="52" t="s">
        <v>119</v>
      </c>
      <c r="P159" s="52" t="str">
        <f t="shared" si="20"/>
        <v>Haz_04 Parking and Manoeuvring</v>
      </c>
    </row>
    <row r="160" spans="1:16" x14ac:dyDescent="0.2">
      <c r="A160" s="65" t="s">
        <v>111</v>
      </c>
      <c r="B160" s="65" t="s">
        <v>112</v>
      </c>
      <c r="C160" s="65" t="str">
        <f t="shared" si="14"/>
        <v>I1 Vehicles collide in/on roadway</v>
      </c>
      <c r="D160" s="65"/>
      <c r="E160" s="65" t="s">
        <v>4</v>
      </c>
      <c r="F160" s="65" t="s">
        <v>226</v>
      </c>
      <c r="G160" s="65" t="s">
        <v>114</v>
      </c>
      <c r="H160" s="65" t="s">
        <v>227</v>
      </c>
      <c r="I160" s="65" t="str">
        <f t="shared" si="15"/>
        <v>C059 Driver misjudgement</v>
      </c>
      <c r="J160" s="65" t="str">
        <f t="shared" si="16"/>
        <v>C059 Driver misjudgement</v>
      </c>
      <c r="K160" s="65" t="str">
        <f t="shared" si="17"/>
        <v/>
      </c>
      <c r="L160" s="65" t="str">
        <f t="shared" si="18"/>
        <v>H008</v>
      </c>
      <c r="M160" s="65" t="str">
        <f t="shared" si="19"/>
        <v>Driver enters driveway, loading bay, or footway unsafely</v>
      </c>
      <c r="N160" s="65" t="s">
        <v>24</v>
      </c>
      <c r="O160" s="65" t="s">
        <v>119</v>
      </c>
      <c r="P160" s="65" t="str">
        <f t="shared" si="20"/>
        <v>Haz_04 Parking and Manoeuvring</v>
      </c>
    </row>
    <row r="161" spans="1:16" x14ac:dyDescent="0.2">
      <c r="A161" s="65" t="s">
        <v>111</v>
      </c>
      <c r="B161" s="65" t="s">
        <v>112</v>
      </c>
      <c r="C161" s="65" t="str">
        <f t="shared" si="14"/>
        <v>I1 Vehicles collide in/on roadway</v>
      </c>
      <c r="D161" s="65"/>
      <c r="E161" s="65" t="s">
        <v>4</v>
      </c>
      <c r="F161" s="65" t="s">
        <v>226</v>
      </c>
      <c r="G161" s="65" t="s">
        <v>114</v>
      </c>
      <c r="H161" s="65" t="s">
        <v>227</v>
      </c>
      <c r="I161" s="65" t="str">
        <f t="shared" si="15"/>
        <v>C059 Driver misjudgement</v>
      </c>
      <c r="J161" s="65" t="str">
        <f t="shared" si="16"/>
        <v>C059 Driver misjudgement</v>
      </c>
      <c r="K161" s="65" t="str">
        <f t="shared" si="17"/>
        <v/>
      </c>
      <c r="L161" s="65" t="str">
        <f t="shared" si="18"/>
        <v>H009</v>
      </c>
      <c r="M161" s="65" t="str">
        <f t="shared" si="19"/>
        <v>Driver exits driveway, loading bay or footway unsafely</v>
      </c>
      <c r="N161" s="65" t="s">
        <v>25</v>
      </c>
      <c r="O161" s="65" t="s">
        <v>119</v>
      </c>
      <c r="P161" s="65" t="str">
        <f t="shared" si="20"/>
        <v>Haz_04 Parking and Manoeuvring</v>
      </c>
    </row>
    <row r="162" spans="1:16" x14ac:dyDescent="0.2">
      <c r="A162" s="52" t="s">
        <v>111</v>
      </c>
      <c r="B162" s="52" t="s">
        <v>112</v>
      </c>
      <c r="C162" s="52" t="str">
        <f t="shared" si="14"/>
        <v>I1 Vehicles collide in/on roadway</v>
      </c>
      <c r="E162" s="52" t="s">
        <v>4</v>
      </c>
      <c r="F162" s="52" t="s">
        <v>226</v>
      </c>
      <c r="G162" s="52" t="s">
        <v>114</v>
      </c>
      <c r="H162" s="52" t="s">
        <v>227</v>
      </c>
      <c r="I162" s="52" t="str">
        <f t="shared" si="15"/>
        <v>C059 Driver misjudgement</v>
      </c>
      <c r="J162" s="52" t="str">
        <f t="shared" si="16"/>
        <v>C059 Driver misjudgement</v>
      </c>
      <c r="K162" s="52" t="str">
        <f t="shared" si="17"/>
        <v/>
      </c>
      <c r="L162" s="52" t="str">
        <f t="shared" si="18"/>
        <v>H010</v>
      </c>
      <c r="M162" s="52" t="str">
        <f t="shared" si="19"/>
        <v>Driver misjudgement during on-street parking</v>
      </c>
      <c r="N162" s="52" t="s">
        <v>26</v>
      </c>
      <c r="O162" s="52" t="s">
        <v>119</v>
      </c>
      <c r="P162" s="52" t="str">
        <f t="shared" si="20"/>
        <v>Haz_04 Parking and Manoeuvring</v>
      </c>
    </row>
    <row r="163" spans="1:16" x14ac:dyDescent="0.2">
      <c r="A163" s="52" t="s">
        <v>111</v>
      </c>
      <c r="B163" s="52" t="s">
        <v>112</v>
      </c>
      <c r="C163" s="52" t="str">
        <f t="shared" si="14"/>
        <v>I1 Vehicles collide in/on roadway</v>
      </c>
      <c r="E163" s="52" t="s">
        <v>4</v>
      </c>
      <c r="F163" s="52" t="s">
        <v>226</v>
      </c>
      <c r="G163" s="52" t="s">
        <v>114</v>
      </c>
      <c r="H163" s="52" t="s">
        <v>227</v>
      </c>
      <c r="I163" s="52" t="str">
        <f t="shared" si="15"/>
        <v>C059 Driver misjudgement</v>
      </c>
      <c r="J163" s="52" t="str">
        <f t="shared" si="16"/>
        <v>C059 Driver misjudgement</v>
      </c>
      <c r="K163" s="52" t="str">
        <f t="shared" si="17"/>
        <v/>
      </c>
      <c r="L163" s="52" t="str">
        <f t="shared" si="18"/>
        <v>H011</v>
      </c>
      <c r="M163" s="52" t="str">
        <f t="shared" si="19"/>
        <v>Driver exits on-street parking unsafely</v>
      </c>
      <c r="N163" s="52" t="s">
        <v>27</v>
      </c>
      <c r="O163" s="52" t="s">
        <v>119</v>
      </c>
      <c r="P163" s="52" t="str">
        <f t="shared" si="20"/>
        <v>Haz_04 Parking and Manoeuvring</v>
      </c>
    </row>
    <row r="164" spans="1:16" x14ac:dyDescent="0.2">
      <c r="A164" s="65" t="s">
        <v>111</v>
      </c>
      <c r="B164" s="65" t="s">
        <v>112</v>
      </c>
      <c r="C164" s="65" t="str">
        <f t="shared" si="14"/>
        <v>I1 Vehicles collide in/on roadway</v>
      </c>
      <c r="D164" s="65"/>
      <c r="E164" s="65" t="s">
        <v>4</v>
      </c>
      <c r="F164" s="65" t="s">
        <v>228</v>
      </c>
      <c r="G164" s="65" t="s">
        <v>114</v>
      </c>
      <c r="H164" s="65" t="s">
        <v>229</v>
      </c>
      <c r="I164" s="65" t="str">
        <f t="shared" si="15"/>
        <v>C060 Badly parked vehicle</v>
      </c>
      <c r="J164" s="65" t="str">
        <f t="shared" si="16"/>
        <v>C060 Badly parked vehicle</v>
      </c>
      <c r="K164" s="65" t="str">
        <f t="shared" si="17"/>
        <v/>
      </c>
      <c r="L164" s="65" t="str">
        <f t="shared" si="18"/>
        <v>H008</v>
      </c>
      <c r="M164" s="65" t="str">
        <f t="shared" si="19"/>
        <v>Driver enters driveway, loading bay, or footway unsafely</v>
      </c>
      <c r="N164" s="65" t="s">
        <v>24</v>
      </c>
      <c r="O164" s="65" t="s">
        <v>119</v>
      </c>
      <c r="P164" s="65" t="str">
        <f t="shared" si="20"/>
        <v>Haz_04 Parking and Manoeuvring</v>
      </c>
    </row>
    <row r="165" spans="1:16" x14ac:dyDescent="0.2">
      <c r="A165" s="65" t="s">
        <v>111</v>
      </c>
      <c r="B165" s="65" t="s">
        <v>112</v>
      </c>
      <c r="C165" s="65" t="str">
        <f t="shared" si="14"/>
        <v>I1 Vehicles collide in/on roadway</v>
      </c>
      <c r="D165" s="65"/>
      <c r="E165" s="65" t="s">
        <v>4</v>
      </c>
      <c r="F165" s="65" t="s">
        <v>228</v>
      </c>
      <c r="G165" s="65" t="s">
        <v>114</v>
      </c>
      <c r="H165" s="65" t="s">
        <v>229</v>
      </c>
      <c r="I165" s="65" t="str">
        <f t="shared" si="15"/>
        <v>C060 Badly parked vehicle</v>
      </c>
      <c r="J165" s="65" t="str">
        <f t="shared" si="16"/>
        <v>C060 Badly parked vehicle</v>
      </c>
      <c r="K165" s="65" t="str">
        <f t="shared" si="17"/>
        <v/>
      </c>
      <c r="L165" s="65" t="str">
        <f t="shared" si="18"/>
        <v>H009</v>
      </c>
      <c r="M165" s="65" t="str">
        <f t="shared" si="19"/>
        <v>Driver exits driveway, loading bay or footway unsafely</v>
      </c>
      <c r="N165" s="65" t="s">
        <v>25</v>
      </c>
      <c r="O165" s="65" t="s">
        <v>119</v>
      </c>
      <c r="P165" s="65" t="str">
        <f t="shared" si="20"/>
        <v>Haz_04 Parking and Manoeuvring</v>
      </c>
    </row>
    <row r="166" spans="1:16" x14ac:dyDescent="0.2">
      <c r="A166" s="52" t="s">
        <v>111</v>
      </c>
      <c r="B166" s="52" t="s">
        <v>112</v>
      </c>
      <c r="C166" s="52" t="str">
        <f t="shared" si="14"/>
        <v>I1 Vehicles collide in/on roadway</v>
      </c>
      <c r="E166" s="52" t="s">
        <v>4</v>
      </c>
      <c r="F166" s="52" t="s">
        <v>228</v>
      </c>
      <c r="G166" s="52" t="s">
        <v>114</v>
      </c>
      <c r="H166" s="52" t="s">
        <v>229</v>
      </c>
      <c r="I166" s="52" t="str">
        <f t="shared" si="15"/>
        <v>C060 Badly parked vehicle</v>
      </c>
      <c r="J166" s="52" t="str">
        <f t="shared" si="16"/>
        <v>C060 Badly parked vehicle</v>
      </c>
      <c r="K166" s="52" t="str">
        <f t="shared" si="17"/>
        <v/>
      </c>
      <c r="L166" s="52" t="str">
        <f t="shared" si="18"/>
        <v>H010</v>
      </c>
      <c r="M166" s="52" t="str">
        <f t="shared" si="19"/>
        <v>Driver misjudgement during on-street parking</v>
      </c>
      <c r="N166" s="52" t="s">
        <v>26</v>
      </c>
      <c r="O166" s="52" t="s">
        <v>119</v>
      </c>
      <c r="P166" s="52" t="str">
        <f t="shared" si="20"/>
        <v>Haz_04 Parking and Manoeuvring</v>
      </c>
    </row>
    <row r="167" spans="1:16" x14ac:dyDescent="0.2">
      <c r="A167" s="52" t="s">
        <v>111</v>
      </c>
      <c r="B167" s="52" t="s">
        <v>112</v>
      </c>
      <c r="C167" s="52" t="str">
        <f t="shared" si="14"/>
        <v>I1 Vehicles collide in/on roadway</v>
      </c>
      <c r="E167" s="52" t="s">
        <v>4</v>
      </c>
      <c r="F167" s="52" t="s">
        <v>228</v>
      </c>
      <c r="G167" s="52" t="s">
        <v>114</v>
      </c>
      <c r="H167" s="52" t="s">
        <v>229</v>
      </c>
      <c r="I167" s="52" t="str">
        <f t="shared" si="15"/>
        <v>C060 Badly parked vehicle</v>
      </c>
      <c r="J167" s="52" t="str">
        <f t="shared" si="16"/>
        <v>C060 Badly parked vehicle</v>
      </c>
      <c r="K167" s="52" t="str">
        <f t="shared" si="17"/>
        <v/>
      </c>
      <c r="L167" s="52" t="str">
        <f t="shared" si="18"/>
        <v>H011</v>
      </c>
      <c r="M167" s="52" t="str">
        <f t="shared" si="19"/>
        <v>Driver exits on-street parking unsafely</v>
      </c>
      <c r="N167" s="52" t="s">
        <v>27</v>
      </c>
      <c r="O167" s="52" t="s">
        <v>119</v>
      </c>
      <c r="P167" s="52" t="str">
        <f t="shared" si="20"/>
        <v>Haz_04 Parking and Manoeuvring</v>
      </c>
    </row>
    <row r="168" spans="1:16" x14ac:dyDescent="0.2">
      <c r="A168" s="52" t="s">
        <v>393</v>
      </c>
      <c r="B168" s="52" t="s">
        <v>394</v>
      </c>
      <c r="C168" s="52" t="str">
        <f t="shared" si="14"/>
        <v>I3 Vehicle collides with infrastructure whist using roadway</v>
      </c>
      <c r="E168" s="52" t="s">
        <v>4</v>
      </c>
      <c r="F168" s="52" t="s">
        <v>385</v>
      </c>
      <c r="G168" s="52" t="s">
        <v>114</v>
      </c>
      <c r="H168" s="52" t="s">
        <v>386</v>
      </c>
      <c r="I168" s="52" t="str">
        <f t="shared" si="15"/>
        <v>C152 Infrastructure not visible enough</v>
      </c>
      <c r="J168" s="52" t="str">
        <f t="shared" si="16"/>
        <v>C152 Infrastructure not visible enough</v>
      </c>
      <c r="K168" s="52" t="str">
        <f t="shared" si="17"/>
        <v/>
      </c>
      <c r="L168" s="52" t="str">
        <f t="shared" si="18"/>
        <v>H008</v>
      </c>
      <c r="M168" s="52" t="str">
        <f t="shared" si="19"/>
        <v>Driver enters driveway, loading bay, or footway unsafely</v>
      </c>
      <c r="N168" s="52" t="s">
        <v>24</v>
      </c>
      <c r="O168" s="52" t="s">
        <v>119</v>
      </c>
      <c r="P168" s="52" t="str">
        <f t="shared" si="20"/>
        <v>Haz_04 Parking and Manoeuvring</v>
      </c>
    </row>
    <row r="169" spans="1:16" x14ac:dyDescent="0.2">
      <c r="A169" s="52" t="s">
        <v>393</v>
      </c>
      <c r="B169" s="52" t="s">
        <v>394</v>
      </c>
      <c r="C169" s="52" t="str">
        <f t="shared" si="14"/>
        <v>I3 Vehicle collides with infrastructure whist using roadway</v>
      </c>
      <c r="E169" s="52" t="s">
        <v>4</v>
      </c>
      <c r="F169" s="52" t="s">
        <v>385</v>
      </c>
      <c r="G169" s="52" t="s">
        <v>114</v>
      </c>
      <c r="H169" s="52" t="s">
        <v>386</v>
      </c>
      <c r="I169" s="52" t="str">
        <f t="shared" si="15"/>
        <v>C152 Infrastructure not visible enough</v>
      </c>
      <c r="J169" s="52" t="str">
        <f t="shared" si="16"/>
        <v>C152 Infrastructure not visible enough</v>
      </c>
      <c r="K169" s="52" t="str">
        <f t="shared" si="17"/>
        <v/>
      </c>
      <c r="L169" s="52" t="str">
        <f t="shared" si="18"/>
        <v>H010</v>
      </c>
      <c r="M169" s="52" t="str">
        <f t="shared" si="19"/>
        <v>Driver misjudgement during on-street parking</v>
      </c>
      <c r="N169" s="52" t="s">
        <v>26</v>
      </c>
      <c r="O169" s="52" t="s">
        <v>119</v>
      </c>
      <c r="P169" s="52" t="str">
        <f t="shared" si="20"/>
        <v>Haz_04 Parking and Manoeuvring</v>
      </c>
    </row>
    <row r="170" spans="1:16" x14ac:dyDescent="0.2">
      <c r="A170" s="52" t="s">
        <v>393</v>
      </c>
      <c r="B170" s="52" t="s">
        <v>394</v>
      </c>
      <c r="C170" s="52" t="str">
        <f t="shared" si="14"/>
        <v>I3 Vehicle collides with infrastructure whist using roadway</v>
      </c>
      <c r="E170" s="52" t="s">
        <v>4</v>
      </c>
      <c r="F170" s="52" t="s">
        <v>410</v>
      </c>
      <c r="G170" s="52" t="s">
        <v>114</v>
      </c>
      <c r="H170" s="52" t="s">
        <v>411</v>
      </c>
      <c r="I170" s="52" t="str">
        <f t="shared" si="15"/>
        <v>C169 Infrastructure too close</v>
      </c>
      <c r="J170" s="52" t="str">
        <f t="shared" si="16"/>
        <v>C169 Infrastructure too close</v>
      </c>
      <c r="K170" s="52" t="str">
        <f t="shared" si="17"/>
        <v/>
      </c>
      <c r="L170" s="52" t="str">
        <f t="shared" si="18"/>
        <v>H008</v>
      </c>
      <c r="M170" s="52" t="str">
        <f t="shared" si="19"/>
        <v>Driver enters driveway, loading bay, or footway unsafely</v>
      </c>
      <c r="N170" s="52" t="s">
        <v>24</v>
      </c>
      <c r="O170" s="52" t="s">
        <v>119</v>
      </c>
      <c r="P170" s="52" t="str">
        <f t="shared" si="20"/>
        <v>Haz_04 Parking and Manoeuvring</v>
      </c>
    </row>
    <row r="171" spans="1:16" x14ac:dyDescent="0.2">
      <c r="A171" s="52" t="s">
        <v>393</v>
      </c>
      <c r="B171" s="52" t="s">
        <v>394</v>
      </c>
      <c r="C171" s="52" t="str">
        <f t="shared" si="14"/>
        <v>I3 Vehicle collides with infrastructure whist using roadway</v>
      </c>
      <c r="E171" s="52" t="s">
        <v>4</v>
      </c>
      <c r="F171" s="52" t="s">
        <v>410</v>
      </c>
      <c r="G171" s="52" t="s">
        <v>114</v>
      </c>
      <c r="H171" s="52" t="s">
        <v>411</v>
      </c>
      <c r="I171" s="52" t="str">
        <f t="shared" si="15"/>
        <v>C169 Infrastructure too close</v>
      </c>
      <c r="J171" s="52" t="str">
        <f t="shared" si="16"/>
        <v>C169 Infrastructure too close</v>
      </c>
      <c r="K171" s="52" t="str">
        <f t="shared" si="17"/>
        <v/>
      </c>
      <c r="L171" s="52" t="str">
        <f t="shared" si="18"/>
        <v>H010</v>
      </c>
      <c r="M171" s="52" t="str">
        <f t="shared" si="19"/>
        <v>Driver misjudgement during on-street parking</v>
      </c>
      <c r="N171" s="52" t="s">
        <v>26</v>
      </c>
      <c r="O171" s="52" t="s">
        <v>119</v>
      </c>
      <c r="P171" s="52" t="str">
        <f t="shared" si="20"/>
        <v>Haz_04 Parking and Manoeuvring</v>
      </c>
    </row>
    <row r="172" spans="1:16" x14ac:dyDescent="0.2">
      <c r="A172" s="62" t="s">
        <v>111</v>
      </c>
      <c r="B172" s="62" t="s">
        <v>112</v>
      </c>
      <c r="C172" s="62" t="str">
        <f t="shared" si="14"/>
        <v>I1 Vehicles collide in/on roadway</v>
      </c>
      <c r="D172" s="62"/>
      <c r="E172" s="62" t="s">
        <v>5</v>
      </c>
      <c r="F172" s="62" t="s">
        <v>136</v>
      </c>
      <c r="G172" s="62" t="s">
        <v>134</v>
      </c>
      <c r="H172" s="62" t="s">
        <v>137</v>
      </c>
      <c r="I172" s="62" t="str">
        <f t="shared" si="15"/>
        <v>C011 Pressure to keep on timetable (sub-cause)</v>
      </c>
      <c r="J172" s="62" t="str">
        <f t="shared" si="16"/>
        <v>C010 Driving too fast</v>
      </c>
      <c r="K172" s="62" t="str">
        <f t="shared" si="17"/>
        <v>C011 Pressure to keep on timetable (sub-cause)</v>
      </c>
      <c r="L172" s="62" t="str">
        <f t="shared" si="18"/>
        <v>H004</v>
      </c>
      <c r="M172" s="62" t="str">
        <f t="shared" si="19"/>
        <v>Unsafe Overtaking (into opposite carriageway)</v>
      </c>
      <c r="N172" s="60" t="s">
        <v>946</v>
      </c>
      <c r="O172" s="62" t="s">
        <v>119</v>
      </c>
      <c r="P172" s="62" t="str">
        <f t="shared" si="20"/>
        <v>Haz_05 Driving in a direction contary to normal traffic flow</v>
      </c>
    </row>
    <row r="173" spans="1:16" x14ac:dyDescent="0.2">
      <c r="A173" s="60" t="s">
        <v>111</v>
      </c>
      <c r="B173" s="60" t="s">
        <v>112</v>
      </c>
      <c r="C173" s="60" t="str">
        <f t="shared" si="14"/>
        <v>I1 Vehicles collide in/on roadway</v>
      </c>
      <c r="D173" s="60"/>
      <c r="E173" s="62" t="s">
        <v>5</v>
      </c>
      <c r="F173" s="60" t="s">
        <v>138</v>
      </c>
      <c r="G173" s="60" t="s">
        <v>134</v>
      </c>
      <c r="H173" s="60" t="s">
        <v>139</v>
      </c>
      <c r="I173" s="60" t="str">
        <f t="shared" si="15"/>
        <v>C012 Hurried drivers (sub-cause)</v>
      </c>
      <c r="J173" s="60" t="str">
        <f t="shared" si="16"/>
        <v>C010 Driving too fast</v>
      </c>
      <c r="K173" s="60" t="str">
        <f t="shared" si="17"/>
        <v>C012 Hurried drivers (sub-cause)</v>
      </c>
      <c r="L173" s="60" t="str">
        <f t="shared" si="18"/>
        <v>H004</v>
      </c>
      <c r="M173" s="60" t="str">
        <f t="shared" si="19"/>
        <v>Unsafe Overtaking (into opposite carriageway)</v>
      </c>
      <c r="N173" s="60" t="s">
        <v>946</v>
      </c>
      <c r="O173" s="60" t="s">
        <v>119</v>
      </c>
      <c r="P173" s="60" t="str">
        <f t="shared" si="20"/>
        <v>Haz_05 Driving in a direction contary to normal traffic flow</v>
      </c>
    </row>
    <row r="174" spans="1:16" x14ac:dyDescent="0.2">
      <c r="A174" s="62" t="s">
        <v>111</v>
      </c>
      <c r="B174" s="62" t="s">
        <v>112</v>
      </c>
      <c r="C174" s="62" t="str">
        <f t="shared" si="14"/>
        <v>I1 Vehicles collide in/on roadway</v>
      </c>
      <c r="D174" s="62"/>
      <c r="E174" s="62" t="s">
        <v>5</v>
      </c>
      <c r="F174" s="62" t="s">
        <v>140</v>
      </c>
      <c r="G174" s="62" t="s">
        <v>114</v>
      </c>
      <c r="H174" s="62" t="s">
        <v>141</v>
      </c>
      <c r="I174" s="62" t="str">
        <f t="shared" si="15"/>
        <v>C013 Influence of drugs and alcohol</v>
      </c>
      <c r="J174" s="62" t="str">
        <f t="shared" si="16"/>
        <v>C013 Influence of drugs and alcohol</v>
      </c>
      <c r="K174" s="62" t="str">
        <f t="shared" si="17"/>
        <v/>
      </c>
      <c r="L174" s="62" t="str">
        <f t="shared" si="18"/>
        <v>H004</v>
      </c>
      <c r="M174" s="62" t="str">
        <f t="shared" si="19"/>
        <v>Unsafe Overtaking (into opposite carriageway)</v>
      </c>
      <c r="N174" s="60" t="s">
        <v>946</v>
      </c>
      <c r="O174" s="62" t="s">
        <v>119</v>
      </c>
      <c r="P174" s="62" t="str">
        <f t="shared" si="20"/>
        <v>Haz_05 Driving in a direction contary to normal traffic flow</v>
      </c>
    </row>
    <row r="175" spans="1:16" x14ac:dyDescent="0.2">
      <c r="A175" s="60" t="s">
        <v>111</v>
      </c>
      <c r="B175" s="60" t="s">
        <v>112</v>
      </c>
      <c r="C175" s="60" t="str">
        <f t="shared" si="14"/>
        <v>I1 Vehicles collide in/on roadway</v>
      </c>
      <c r="D175" s="60"/>
      <c r="E175" s="62" t="s">
        <v>5</v>
      </c>
      <c r="F175" s="60" t="s">
        <v>144</v>
      </c>
      <c r="G175" s="60" t="s">
        <v>114</v>
      </c>
      <c r="H175" s="60" t="s">
        <v>145</v>
      </c>
      <c r="I175" s="60" t="str">
        <f t="shared" si="15"/>
        <v>C015 Slippery roadway surface</v>
      </c>
      <c r="J175" s="60" t="str">
        <f t="shared" si="16"/>
        <v>C015 Slippery roadway surface</v>
      </c>
      <c r="K175" s="60" t="str">
        <f t="shared" si="17"/>
        <v/>
      </c>
      <c r="L175" s="60" t="str">
        <f t="shared" si="18"/>
        <v>H004</v>
      </c>
      <c r="M175" s="60" t="str">
        <f t="shared" si="19"/>
        <v>Unsafe Overtaking (into opposite carriageway)</v>
      </c>
      <c r="N175" s="60" t="s">
        <v>946</v>
      </c>
      <c r="O175" s="60" t="s">
        <v>119</v>
      </c>
      <c r="P175" s="60" t="str">
        <f t="shared" si="20"/>
        <v>Haz_05 Driving in a direction contary to normal traffic flow</v>
      </c>
    </row>
    <row r="176" spans="1:16" x14ac:dyDescent="0.2">
      <c r="A176" s="60" t="s">
        <v>111</v>
      </c>
      <c r="B176" s="60" t="s">
        <v>112</v>
      </c>
      <c r="C176" s="60" t="str">
        <f t="shared" si="14"/>
        <v>I1 Vehicles collide in/on roadway</v>
      </c>
      <c r="D176" s="60"/>
      <c r="E176" s="62" t="s">
        <v>5</v>
      </c>
      <c r="F176" s="60" t="s">
        <v>146</v>
      </c>
      <c r="G176" s="60" t="s">
        <v>114</v>
      </c>
      <c r="H176" s="60" t="s">
        <v>147</v>
      </c>
      <c r="I176" s="60" t="str">
        <f t="shared" si="15"/>
        <v>C016 Ambulance on a patient transfer</v>
      </c>
      <c r="J176" s="60" t="str">
        <f t="shared" si="16"/>
        <v>C016 Ambulance on a patient transfer</v>
      </c>
      <c r="K176" s="60" t="str">
        <f t="shared" si="17"/>
        <v/>
      </c>
      <c r="L176" s="60" t="str">
        <f t="shared" si="18"/>
        <v>H004</v>
      </c>
      <c r="M176" s="60" t="str">
        <f t="shared" si="19"/>
        <v>Unsafe Overtaking (into opposite carriageway)</v>
      </c>
      <c r="N176" s="60" t="s">
        <v>946</v>
      </c>
      <c r="O176" s="60" t="s">
        <v>119</v>
      </c>
      <c r="P176" s="60" t="str">
        <f t="shared" si="20"/>
        <v>Haz_05 Driving in a direction contary to normal traffic flow</v>
      </c>
    </row>
    <row r="177" spans="1:16" x14ac:dyDescent="0.2">
      <c r="A177" s="60" t="s">
        <v>111</v>
      </c>
      <c r="B177" s="60" t="s">
        <v>112</v>
      </c>
      <c r="C177" s="60" t="str">
        <f t="shared" si="14"/>
        <v>I1 Vehicles collide in/on roadway</v>
      </c>
      <c r="D177" s="60"/>
      <c r="E177" s="62" t="s">
        <v>5</v>
      </c>
      <c r="F177" s="60" t="s">
        <v>148</v>
      </c>
      <c r="G177" s="60" t="s">
        <v>114</v>
      </c>
      <c r="H177" s="60" t="s">
        <v>149</v>
      </c>
      <c r="I177" s="60" t="str">
        <f t="shared" si="15"/>
        <v>C017 Tries to gain some advantage</v>
      </c>
      <c r="J177" s="60" t="str">
        <f t="shared" si="16"/>
        <v>C017 Tries to gain some advantage</v>
      </c>
      <c r="K177" s="60" t="str">
        <f t="shared" si="17"/>
        <v/>
      </c>
      <c r="L177" s="60" t="str">
        <f t="shared" si="18"/>
        <v>H004</v>
      </c>
      <c r="M177" s="60" t="str">
        <f t="shared" si="19"/>
        <v>Unsafe Overtaking (into opposite carriageway)</v>
      </c>
      <c r="N177" s="60" t="s">
        <v>946</v>
      </c>
      <c r="O177" s="60" t="s">
        <v>119</v>
      </c>
      <c r="P177" s="60" t="str">
        <f t="shared" si="20"/>
        <v>Haz_05 Driving in a direction contary to normal traffic flow</v>
      </c>
    </row>
    <row r="178" spans="1:16" x14ac:dyDescent="0.2">
      <c r="A178" s="60" t="s">
        <v>111</v>
      </c>
      <c r="B178" s="60" t="s">
        <v>112</v>
      </c>
      <c r="C178" s="60" t="str">
        <f t="shared" si="14"/>
        <v>I1 Vehicles collide in/on roadway</v>
      </c>
      <c r="D178" s="60"/>
      <c r="E178" s="62" t="s">
        <v>5</v>
      </c>
      <c r="F178" s="60" t="s">
        <v>150</v>
      </c>
      <c r="G178" s="60" t="s">
        <v>114</v>
      </c>
      <c r="H178" s="60" t="s">
        <v>151</v>
      </c>
      <c r="I178" s="60" t="str">
        <f t="shared" si="15"/>
        <v>C018 Use of mobile phone while driving</v>
      </c>
      <c r="J178" s="60" t="str">
        <f t="shared" si="16"/>
        <v>C018 Use of mobile phone while driving</v>
      </c>
      <c r="K178" s="60" t="str">
        <f t="shared" si="17"/>
        <v/>
      </c>
      <c r="L178" s="60" t="str">
        <f t="shared" si="18"/>
        <v>H004</v>
      </c>
      <c r="M178" s="60" t="str">
        <f t="shared" si="19"/>
        <v>Unsafe Overtaking (into opposite carriageway)</v>
      </c>
      <c r="N178" s="60" t="s">
        <v>946</v>
      </c>
      <c r="O178" s="60" t="s">
        <v>119</v>
      </c>
      <c r="P178" s="60" t="str">
        <f t="shared" si="20"/>
        <v>Haz_05 Driving in a direction contary to normal traffic flow</v>
      </c>
    </row>
    <row r="179" spans="1:16" x14ac:dyDescent="0.2">
      <c r="A179" s="60" t="s">
        <v>111</v>
      </c>
      <c r="B179" s="60" t="s">
        <v>112</v>
      </c>
      <c r="C179" s="60" t="str">
        <f t="shared" si="14"/>
        <v>I1 Vehicles collide in/on roadway</v>
      </c>
      <c r="D179" s="60"/>
      <c r="E179" s="62" t="s">
        <v>5</v>
      </c>
      <c r="F179" s="60" t="s">
        <v>152</v>
      </c>
      <c r="G179" s="60" t="s">
        <v>114</v>
      </c>
      <c r="H179" s="60" t="s">
        <v>153</v>
      </c>
      <c r="I179" s="60" t="str">
        <f t="shared" si="15"/>
        <v xml:space="preserve">C019 Vehicle mechanical fault </v>
      </c>
      <c r="J179" s="60" t="str">
        <f t="shared" si="16"/>
        <v xml:space="preserve">C019 Vehicle mechanical fault </v>
      </c>
      <c r="K179" s="60" t="str">
        <f t="shared" si="17"/>
        <v/>
      </c>
      <c r="L179" s="60" t="str">
        <f t="shared" si="18"/>
        <v>H004</v>
      </c>
      <c r="M179" s="60" t="str">
        <f t="shared" si="19"/>
        <v>Unsafe Overtaking (into opposite carriageway)</v>
      </c>
      <c r="N179" s="60" t="s">
        <v>946</v>
      </c>
      <c r="O179" s="60" t="s">
        <v>119</v>
      </c>
      <c r="P179" s="60" t="str">
        <f t="shared" si="20"/>
        <v>Haz_05 Driving in a direction contary to normal traffic flow</v>
      </c>
    </row>
    <row r="180" spans="1:16" x14ac:dyDescent="0.2">
      <c r="A180" s="60" t="s">
        <v>111</v>
      </c>
      <c r="B180" s="60" t="s">
        <v>112</v>
      </c>
      <c r="C180" s="60" t="str">
        <f t="shared" si="14"/>
        <v>I1 Vehicles collide in/on roadway</v>
      </c>
      <c r="D180" s="60"/>
      <c r="E180" s="62" t="s">
        <v>5</v>
      </c>
      <c r="F180" s="60" t="s">
        <v>154</v>
      </c>
      <c r="G180" s="60" t="s">
        <v>114</v>
      </c>
      <c r="H180" s="60" t="s">
        <v>155</v>
      </c>
      <c r="I180" s="60" t="str">
        <f t="shared" si="15"/>
        <v>C020 Aggressive drivers</v>
      </c>
      <c r="J180" s="60" t="str">
        <f t="shared" si="16"/>
        <v>C020 Aggressive drivers</v>
      </c>
      <c r="K180" s="60" t="str">
        <f t="shared" si="17"/>
        <v/>
      </c>
      <c r="L180" s="60" t="str">
        <f t="shared" si="18"/>
        <v>H004</v>
      </c>
      <c r="M180" s="60" t="str">
        <f t="shared" si="19"/>
        <v>Unsafe Overtaking (into opposite carriageway)</v>
      </c>
      <c r="N180" s="60" t="s">
        <v>946</v>
      </c>
      <c r="O180" s="60" t="s">
        <v>119</v>
      </c>
      <c r="P180" s="60" t="str">
        <f t="shared" si="20"/>
        <v>Haz_05 Driving in a direction contary to normal traffic flow</v>
      </c>
    </row>
    <row r="181" spans="1:16" x14ac:dyDescent="0.2">
      <c r="A181" s="60" t="s">
        <v>111</v>
      </c>
      <c r="B181" s="60" t="s">
        <v>112</v>
      </c>
      <c r="C181" s="60" t="str">
        <f t="shared" si="14"/>
        <v>I1 Vehicles collide in/on roadway</v>
      </c>
      <c r="D181" s="60"/>
      <c r="E181" s="62" t="s">
        <v>5</v>
      </c>
      <c r="F181" s="60" t="s">
        <v>156</v>
      </c>
      <c r="G181" s="60" t="s">
        <v>114</v>
      </c>
      <c r="H181" s="60" t="s">
        <v>157</v>
      </c>
      <c r="I181" s="60" t="str">
        <f t="shared" si="15"/>
        <v>C021 Deliberate disobedience</v>
      </c>
      <c r="J181" s="60" t="str">
        <f t="shared" si="16"/>
        <v>C021 Deliberate disobedience</v>
      </c>
      <c r="K181" s="60" t="str">
        <f t="shared" si="17"/>
        <v/>
      </c>
      <c r="L181" s="60" t="str">
        <f t="shared" si="18"/>
        <v>H004</v>
      </c>
      <c r="M181" s="60" t="str">
        <f t="shared" si="19"/>
        <v>Unsafe Overtaking (into opposite carriageway)</v>
      </c>
      <c r="N181" s="60" t="s">
        <v>946</v>
      </c>
      <c r="O181" s="60" t="s">
        <v>119</v>
      </c>
      <c r="P181" s="60" t="str">
        <f t="shared" si="20"/>
        <v>Haz_05 Driving in a direction contary to normal traffic flow</v>
      </c>
    </row>
    <row r="182" spans="1:16" x14ac:dyDescent="0.2">
      <c r="A182" s="60" t="s">
        <v>111</v>
      </c>
      <c r="B182" s="60" t="s">
        <v>112</v>
      </c>
      <c r="C182" s="60" t="str">
        <f t="shared" si="14"/>
        <v>I1 Vehicles collide in/on roadway</v>
      </c>
      <c r="D182" s="60"/>
      <c r="E182" s="62" t="s">
        <v>5</v>
      </c>
      <c r="F182" s="60" t="s">
        <v>158</v>
      </c>
      <c r="G182" s="60" t="s">
        <v>114</v>
      </c>
      <c r="H182" s="60" t="s">
        <v>159</v>
      </c>
      <c r="I182" s="60" t="str">
        <f t="shared" si="15"/>
        <v>C022 Disregard for road signs e.g. due to lack of credibility</v>
      </c>
      <c r="J182" s="60" t="str">
        <f t="shared" si="16"/>
        <v>C022 Disregard for road signs e.g. due to lack of credibility</v>
      </c>
      <c r="K182" s="60" t="str">
        <f t="shared" si="17"/>
        <v/>
      </c>
      <c r="L182" s="60" t="str">
        <f t="shared" si="18"/>
        <v>H004</v>
      </c>
      <c r="M182" s="60" t="str">
        <f t="shared" si="19"/>
        <v>Unsafe Overtaking (into opposite carriageway)</v>
      </c>
      <c r="N182" s="60" t="s">
        <v>946</v>
      </c>
      <c r="O182" s="60" t="s">
        <v>119</v>
      </c>
      <c r="P182" s="60" t="str">
        <f t="shared" si="20"/>
        <v>Haz_05 Driving in a direction contary to normal traffic flow</v>
      </c>
    </row>
    <row r="183" spans="1:16" x14ac:dyDescent="0.2">
      <c r="A183" s="60" t="s">
        <v>111</v>
      </c>
      <c r="B183" s="60" t="s">
        <v>112</v>
      </c>
      <c r="C183" s="60" t="str">
        <f t="shared" si="14"/>
        <v>I1 Vehicles collide in/on roadway</v>
      </c>
      <c r="D183" s="60"/>
      <c r="E183" s="62" t="s">
        <v>5</v>
      </c>
      <c r="F183" s="60" t="s">
        <v>160</v>
      </c>
      <c r="G183" s="60" t="s">
        <v>114</v>
      </c>
      <c r="H183" s="60" t="s">
        <v>161</v>
      </c>
      <c r="I183" s="60" t="str">
        <f t="shared" si="15"/>
        <v>C023 Driver distracted (other causes)</v>
      </c>
      <c r="J183" s="60" t="str">
        <f t="shared" si="16"/>
        <v>C023 Driver distracted (other causes)</v>
      </c>
      <c r="K183" s="60" t="str">
        <f t="shared" si="17"/>
        <v/>
      </c>
      <c r="L183" s="60" t="str">
        <f t="shared" si="18"/>
        <v>H004</v>
      </c>
      <c r="M183" s="60" t="str">
        <f t="shared" si="19"/>
        <v>Unsafe Overtaking (into opposite carriageway)</v>
      </c>
      <c r="N183" s="60" t="s">
        <v>946</v>
      </c>
      <c r="O183" s="60" t="s">
        <v>119</v>
      </c>
      <c r="P183" s="60" t="str">
        <f t="shared" si="20"/>
        <v>Haz_05 Driving in a direction contary to normal traffic flow</v>
      </c>
    </row>
    <row r="184" spans="1:16" x14ac:dyDescent="0.2">
      <c r="A184" s="60" t="s">
        <v>111</v>
      </c>
      <c r="B184" s="60" t="s">
        <v>112</v>
      </c>
      <c r="C184" s="60" t="str">
        <f t="shared" si="14"/>
        <v>I1 Vehicles collide in/on roadway</v>
      </c>
      <c r="D184" s="60"/>
      <c r="E184" s="62" t="s">
        <v>5</v>
      </c>
      <c r="F184" s="60" t="s">
        <v>162</v>
      </c>
      <c r="G184" s="60" t="s">
        <v>114</v>
      </c>
      <c r="H184" s="60" t="s">
        <v>163</v>
      </c>
      <c r="I184" s="60" t="str">
        <f t="shared" si="15"/>
        <v>C024 Driver doesn't notice or misunderstands signs and signals</v>
      </c>
      <c r="J184" s="60" t="str">
        <f t="shared" si="16"/>
        <v>C024 Driver doesn't notice or misunderstands signs and signals</v>
      </c>
      <c r="K184" s="60" t="str">
        <f t="shared" si="17"/>
        <v/>
      </c>
      <c r="L184" s="60" t="str">
        <f t="shared" si="18"/>
        <v>H004</v>
      </c>
      <c r="M184" s="60" t="str">
        <f t="shared" si="19"/>
        <v>Unsafe Overtaking (into opposite carriageway)</v>
      </c>
      <c r="N184" s="60" t="s">
        <v>946</v>
      </c>
      <c r="O184" s="60" t="s">
        <v>119</v>
      </c>
      <c r="P184" s="60" t="str">
        <f t="shared" si="20"/>
        <v>Haz_05 Driving in a direction contary to normal traffic flow</v>
      </c>
    </row>
    <row r="185" spans="1:16" x14ac:dyDescent="0.2">
      <c r="A185" s="60" t="s">
        <v>111</v>
      </c>
      <c r="B185" s="60" t="s">
        <v>112</v>
      </c>
      <c r="C185" s="60" t="str">
        <f t="shared" si="14"/>
        <v>I1 Vehicles collide in/on roadway</v>
      </c>
      <c r="D185" s="60"/>
      <c r="E185" s="62" t="s">
        <v>5</v>
      </c>
      <c r="F185" s="60" t="s">
        <v>164</v>
      </c>
      <c r="G185" s="60" t="s">
        <v>114</v>
      </c>
      <c r="H185" s="60" t="s">
        <v>165</v>
      </c>
      <c r="I185" s="60" t="str">
        <f t="shared" si="15"/>
        <v>C025 Driver indecisive</v>
      </c>
      <c r="J185" s="60" t="str">
        <f t="shared" si="16"/>
        <v>C025 Driver indecisive</v>
      </c>
      <c r="K185" s="60" t="str">
        <f t="shared" si="17"/>
        <v/>
      </c>
      <c r="L185" s="60" t="str">
        <f t="shared" si="18"/>
        <v>H004</v>
      </c>
      <c r="M185" s="60" t="str">
        <f t="shared" si="19"/>
        <v>Unsafe Overtaking (into opposite carriageway)</v>
      </c>
      <c r="N185" s="60" t="s">
        <v>946</v>
      </c>
      <c r="O185" s="60" t="s">
        <v>119</v>
      </c>
      <c r="P185" s="60" t="str">
        <f t="shared" si="20"/>
        <v>Haz_05 Driving in a direction contary to normal traffic flow</v>
      </c>
    </row>
    <row r="186" spans="1:16" x14ac:dyDescent="0.2">
      <c r="A186" s="60" t="s">
        <v>111</v>
      </c>
      <c r="B186" s="60" t="s">
        <v>112</v>
      </c>
      <c r="C186" s="60" t="str">
        <f t="shared" si="14"/>
        <v>I1 Vehicles collide in/on roadway</v>
      </c>
      <c r="D186" s="60"/>
      <c r="E186" s="62" t="s">
        <v>5</v>
      </c>
      <c r="F186" s="60" t="s">
        <v>166</v>
      </c>
      <c r="G186" s="60" t="s">
        <v>114</v>
      </c>
      <c r="H186" s="60" t="s">
        <v>167</v>
      </c>
      <c r="I186" s="60" t="str">
        <f t="shared" si="15"/>
        <v>C026 Poor visibility</v>
      </c>
      <c r="J186" s="60" t="str">
        <f t="shared" si="16"/>
        <v>C026 Poor visibility</v>
      </c>
      <c r="K186" s="60" t="str">
        <f t="shared" si="17"/>
        <v/>
      </c>
      <c r="L186" s="60" t="str">
        <f t="shared" si="18"/>
        <v>H004</v>
      </c>
      <c r="M186" s="60" t="str">
        <f t="shared" si="19"/>
        <v>Unsafe Overtaking (into opposite carriageway)</v>
      </c>
      <c r="N186" s="60" t="s">
        <v>946</v>
      </c>
      <c r="O186" s="60" t="s">
        <v>119</v>
      </c>
      <c r="P186" s="60" t="str">
        <f t="shared" si="20"/>
        <v>Haz_05 Driving in a direction contary to normal traffic flow</v>
      </c>
    </row>
    <row r="187" spans="1:16" x14ac:dyDescent="0.2">
      <c r="A187" s="60" t="s">
        <v>111</v>
      </c>
      <c r="B187" s="60" t="s">
        <v>112</v>
      </c>
      <c r="C187" s="60" t="str">
        <f t="shared" si="14"/>
        <v>I1 Vehicles collide in/on roadway</v>
      </c>
      <c r="D187" s="60"/>
      <c r="E187" s="62" t="s">
        <v>5</v>
      </c>
      <c r="F187" s="60" t="s">
        <v>168</v>
      </c>
      <c r="G187" s="60" t="s">
        <v>114</v>
      </c>
      <c r="H187" s="60" t="s">
        <v>169</v>
      </c>
      <c r="I187" s="60" t="str">
        <f t="shared" si="15"/>
        <v xml:space="preserve">C027 Failure to indicate correctly </v>
      </c>
      <c r="J187" s="60" t="str">
        <f t="shared" si="16"/>
        <v xml:space="preserve">C027 Failure to indicate correctly </v>
      </c>
      <c r="K187" s="60" t="str">
        <f t="shared" si="17"/>
        <v/>
      </c>
      <c r="L187" s="60" t="str">
        <f t="shared" si="18"/>
        <v>H004</v>
      </c>
      <c r="M187" s="60" t="str">
        <f t="shared" si="19"/>
        <v>Unsafe Overtaking (into opposite carriageway)</v>
      </c>
      <c r="N187" s="60" t="s">
        <v>946</v>
      </c>
      <c r="O187" s="60" t="s">
        <v>119</v>
      </c>
      <c r="P187" s="60" t="str">
        <f t="shared" si="20"/>
        <v>Haz_05 Driving in a direction contary to normal traffic flow</v>
      </c>
    </row>
    <row r="188" spans="1:16" x14ac:dyDescent="0.2">
      <c r="A188" s="60" t="s">
        <v>111</v>
      </c>
      <c r="B188" s="60" t="s">
        <v>112</v>
      </c>
      <c r="C188" s="60" t="str">
        <f t="shared" si="14"/>
        <v>I1 Vehicles collide in/on roadway</v>
      </c>
      <c r="D188" s="60"/>
      <c r="E188" s="62" t="s">
        <v>5</v>
      </c>
      <c r="F188" s="60" t="s">
        <v>170</v>
      </c>
      <c r="G188" s="60" t="s">
        <v>114</v>
      </c>
      <c r="H188" s="60" t="s">
        <v>171</v>
      </c>
      <c r="I188" s="60" t="str">
        <f t="shared" si="15"/>
        <v>C028 Driver miscommunicates their next movement to other drivers</v>
      </c>
      <c r="J188" s="60" t="str">
        <f t="shared" si="16"/>
        <v>C028 Driver miscommunicates their next movement to other drivers</v>
      </c>
      <c r="K188" s="60" t="str">
        <f t="shared" si="17"/>
        <v/>
      </c>
      <c r="L188" s="60" t="str">
        <f t="shared" si="18"/>
        <v>H004</v>
      </c>
      <c r="M188" s="60" t="str">
        <f t="shared" si="19"/>
        <v>Unsafe Overtaking (into opposite carriageway)</v>
      </c>
      <c r="N188" s="60" t="s">
        <v>946</v>
      </c>
      <c r="O188" s="60" t="s">
        <v>119</v>
      </c>
      <c r="P188" s="60" t="str">
        <f t="shared" si="20"/>
        <v>Haz_05 Driving in a direction contary to normal traffic flow</v>
      </c>
    </row>
    <row r="189" spans="1:16" x14ac:dyDescent="0.2">
      <c r="A189" s="60" t="s">
        <v>111</v>
      </c>
      <c r="B189" s="60" t="s">
        <v>112</v>
      </c>
      <c r="C189" s="60" t="str">
        <f t="shared" si="14"/>
        <v>I1 Vehicles collide in/on roadway</v>
      </c>
      <c r="D189" s="60"/>
      <c r="E189" s="62" t="s">
        <v>5</v>
      </c>
      <c r="F189" s="60" t="s">
        <v>174</v>
      </c>
      <c r="G189" s="60" t="s">
        <v>114</v>
      </c>
      <c r="H189" s="60" t="s">
        <v>175</v>
      </c>
      <c r="I189" s="60" t="str">
        <f t="shared" si="15"/>
        <v>C030 Cannot see far enough (when environmental visibility is good)</v>
      </c>
      <c r="J189" s="60" t="str">
        <f t="shared" si="16"/>
        <v>C030 Cannot see far enough (when environmental visibility is good)</v>
      </c>
      <c r="K189" s="60" t="str">
        <f t="shared" si="17"/>
        <v/>
      </c>
      <c r="L189" s="60" t="str">
        <f t="shared" si="18"/>
        <v>H004</v>
      </c>
      <c r="M189" s="60" t="str">
        <f t="shared" si="19"/>
        <v>Unsafe Overtaking (into opposite carriageway)</v>
      </c>
      <c r="N189" s="60" t="s">
        <v>946</v>
      </c>
      <c r="O189" s="60" t="s">
        <v>119</v>
      </c>
      <c r="P189" s="60" t="str">
        <f t="shared" si="20"/>
        <v>Haz_05 Driving in a direction contary to normal traffic flow</v>
      </c>
    </row>
    <row r="190" spans="1:16" x14ac:dyDescent="0.2">
      <c r="A190" s="62" t="s">
        <v>111</v>
      </c>
      <c r="B190" s="62" t="s">
        <v>112</v>
      </c>
      <c r="C190" s="62" t="str">
        <f t="shared" si="14"/>
        <v>I1 Vehicles collide in/on roadway</v>
      </c>
      <c r="D190" s="62"/>
      <c r="E190" s="62" t="s">
        <v>5</v>
      </c>
      <c r="F190" s="62" t="s">
        <v>176</v>
      </c>
      <c r="G190" s="62" t="s">
        <v>114</v>
      </c>
      <c r="H190" s="62" t="s">
        <v>177</v>
      </c>
      <c r="I190" s="62" t="str">
        <f t="shared" si="15"/>
        <v>C031 Traffic has insufficient gaps</v>
      </c>
      <c r="J190" s="62" t="str">
        <f t="shared" si="16"/>
        <v>C031 Traffic has insufficient gaps</v>
      </c>
      <c r="K190" s="62" t="str">
        <f t="shared" si="17"/>
        <v/>
      </c>
      <c r="L190" s="62" t="str">
        <f t="shared" si="18"/>
        <v>H004</v>
      </c>
      <c r="M190" s="62" t="str">
        <f t="shared" si="19"/>
        <v>Unsafe Overtaking (into opposite carriageway)</v>
      </c>
      <c r="N190" s="60" t="s">
        <v>946</v>
      </c>
      <c r="O190" s="62" t="s">
        <v>119</v>
      </c>
      <c r="P190" s="62" t="str">
        <f t="shared" si="20"/>
        <v>Haz_05 Driving in a direction contary to normal traffic flow</v>
      </c>
    </row>
    <row r="191" spans="1:16" x14ac:dyDescent="0.2">
      <c r="A191" s="60" t="s">
        <v>111</v>
      </c>
      <c r="B191" s="60" t="s">
        <v>112</v>
      </c>
      <c r="C191" s="60" t="str">
        <f t="shared" si="14"/>
        <v>I1 Vehicles collide in/on roadway</v>
      </c>
      <c r="D191" s="60"/>
      <c r="E191" s="62" t="s">
        <v>5</v>
      </c>
      <c r="F191" s="60" t="s">
        <v>178</v>
      </c>
      <c r="G191" s="60" t="s">
        <v>114</v>
      </c>
      <c r="H191" s="60" t="s">
        <v>179</v>
      </c>
      <c r="I191" s="60" t="str">
        <f t="shared" si="15"/>
        <v>C032 Driver attempts to overtake while vehicle is turning</v>
      </c>
      <c r="J191" s="60" t="str">
        <f t="shared" si="16"/>
        <v>C032 Driver attempts to overtake while vehicle is turning</v>
      </c>
      <c r="K191" s="60" t="str">
        <f t="shared" si="17"/>
        <v/>
      </c>
      <c r="L191" s="60" t="str">
        <f t="shared" si="18"/>
        <v>H004</v>
      </c>
      <c r="M191" s="60" t="str">
        <f t="shared" si="19"/>
        <v>Unsafe Overtaking (into opposite carriageway)</v>
      </c>
      <c r="N191" s="60" t="s">
        <v>946</v>
      </c>
      <c r="O191" s="60" t="s">
        <v>119</v>
      </c>
      <c r="P191" s="60" t="str">
        <f t="shared" si="20"/>
        <v>Haz_05 Driving in a direction contary to normal traffic flow</v>
      </c>
    </row>
    <row r="192" spans="1:16" x14ac:dyDescent="0.2">
      <c r="A192" s="52" t="s">
        <v>111</v>
      </c>
      <c r="B192" s="52" t="s">
        <v>112</v>
      </c>
      <c r="C192" s="52" t="str">
        <f t="shared" si="14"/>
        <v>I1 Vehicles collide in/on roadway</v>
      </c>
      <c r="E192" s="52" t="s">
        <v>5</v>
      </c>
      <c r="F192" s="52" t="s">
        <v>221</v>
      </c>
      <c r="G192" s="52" t="s">
        <v>114</v>
      </c>
      <c r="H192" s="52" t="s">
        <v>333</v>
      </c>
      <c r="I192" s="52" t="str">
        <f t="shared" si="15"/>
        <v>C056 Attempted Suicide</v>
      </c>
      <c r="J192" s="52" t="str">
        <f t="shared" si="16"/>
        <v>C056 Attempted Suicide</v>
      </c>
      <c r="K192" s="52" t="str">
        <f t="shared" si="17"/>
        <v/>
      </c>
      <c r="L192" s="52" t="str">
        <f t="shared" si="18"/>
        <v>H024</v>
      </c>
      <c r="M192" s="52" t="str">
        <f t="shared" si="19"/>
        <v>Vehicle travelling in wrong direction</v>
      </c>
      <c r="N192" s="52" t="s">
        <v>40</v>
      </c>
      <c r="O192" s="52" t="s">
        <v>116</v>
      </c>
      <c r="P192" s="52" t="str">
        <f t="shared" si="20"/>
        <v>Haz_05 Driving in a direction contary to normal traffic flow</v>
      </c>
    </row>
    <row r="193" spans="1:16" x14ac:dyDescent="0.2">
      <c r="A193" s="52" t="s">
        <v>111</v>
      </c>
      <c r="B193" s="52" t="s">
        <v>112</v>
      </c>
      <c r="C193" s="52" t="str">
        <f t="shared" si="14"/>
        <v>I1 Vehicles collide in/on roadway</v>
      </c>
      <c r="E193" s="52" t="s">
        <v>5</v>
      </c>
      <c r="F193" s="52" t="s">
        <v>231</v>
      </c>
      <c r="G193" s="52" t="s">
        <v>114</v>
      </c>
      <c r="H193" s="52" t="s">
        <v>232</v>
      </c>
      <c r="I193" s="52" t="str">
        <f t="shared" si="15"/>
        <v>C063 Finding or reversing back to a destination</v>
      </c>
      <c r="J193" s="52" t="str">
        <f t="shared" si="16"/>
        <v>C063 Finding or reversing back to a destination</v>
      </c>
      <c r="K193" s="52" t="str">
        <f t="shared" si="17"/>
        <v/>
      </c>
      <c r="L193" s="52" t="str">
        <f t="shared" si="18"/>
        <v>H012</v>
      </c>
      <c r="M193" s="52" t="str">
        <f t="shared" si="19"/>
        <v>Vehicle reversing along carriageway</v>
      </c>
      <c r="N193" s="52" t="s">
        <v>28</v>
      </c>
      <c r="O193" s="52" t="s">
        <v>119</v>
      </c>
      <c r="P193" s="52" t="str">
        <f t="shared" si="20"/>
        <v>Haz_05 Driving in a direction contary to normal traffic flow</v>
      </c>
    </row>
    <row r="194" spans="1:16" x14ac:dyDescent="0.2">
      <c r="A194" s="52" t="s">
        <v>377</v>
      </c>
      <c r="B194" s="52" t="s">
        <v>378</v>
      </c>
      <c r="C194" s="52" t="str">
        <f t="shared" si="14"/>
        <v>I2 Vehicle leaves roadway - exits carriageway</v>
      </c>
      <c r="E194" s="52" t="s">
        <v>5</v>
      </c>
      <c r="F194" s="52" t="s">
        <v>231</v>
      </c>
      <c r="G194" s="52" t="s">
        <v>114</v>
      </c>
      <c r="H194" s="52" t="s">
        <v>232</v>
      </c>
      <c r="I194" s="52" t="str">
        <f t="shared" si="15"/>
        <v>C063 Finding or reversing back to a destination</v>
      </c>
      <c r="J194" s="52" t="str">
        <f t="shared" si="16"/>
        <v>C063 Finding or reversing back to a destination</v>
      </c>
      <c r="K194" s="52" t="str">
        <f t="shared" si="17"/>
        <v/>
      </c>
      <c r="L194" s="52" t="str">
        <f t="shared" si="18"/>
        <v>H012</v>
      </c>
      <c r="M194" s="52" t="str">
        <f t="shared" si="19"/>
        <v>Vehicle reversing along carriageway</v>
      </c>
      <c r="N194" s="52" t="s">
        <v>28</v>
      </c>
      <c r="O194" s="52" t="s">
        <v>119</v>
      </c>
      <c r="P194" s="52" t="str">
        <f t="shared" si="20"/>
        <v>Haz_05 Driving in a direction contary to normal traffic flow</v>
      </c>
    </row>
    <row r="195" spans="1:16" x14ac:dyDescent="0.2">
      <c r="A195" s="52" t="s">
        <v>111</v>
      </c>
      <c r="B195" s="52" t="s">
        <v>112</v>
      </c>
      <c r="C195" s="52" t="str">
        <f t="shared" ref="C195:C258" si="21">A195&amp;" "&amp;B195</f>
        <v>I1 Vehicles collide in/on roadway</v>
      </c>
      <c r="E195" s="52" t="s">
        <v>5</v>
      </c>
      <c r="F195" s="52" t="s">
        <v>233</v>
      </c>
      <c r="G195" s="52" t="s">
        <v>114</v>
      </c>
      <c r="H195" s="52" t="s">
        <v>234</v>
      </c>
      <c r="I195" s="52" t="str">
        <f t="shared" ref="I195:I258" si="22">F195&amp;" "&amp;H195</f>
        <v>C064 Finding or reversing back to a parking space</v>
      </c>
      <c r="J195" s="52" t="str">
        <f t="shared" ref="J195:J258" si="23">IF(G195="NULL",I195,IF(ISNA(VLOOKUP(G195,$F$3:$I$2463,4,FALSE)),"",(VLOOKUP(G195,$F$3:$I$2463,4,FALSE))))</f>
        <v>C064 Finding or reversing back to a parking space</v>
      </c>
      <c r="K195" s="52" t="str">
        <f t="shared" ref="K195:K258" si="24">IF(G195&lt;&gt;"",IF(G195&lt;&gt;"NULL",I195,""),"")</f>
        <v/>
      </c>
      <c r="L195" s="52" t="str">
        <f t="shared" ref="L195:L258" si="25">LEFT(N195,4)</f>
        <v>H012</v>
      </c>
      <c r="M195" s="52" t="str">
        <f t="shared" ref="M195:M258" si="26">IF(N195&lt;&gt;"",RIGHT(N195,LEN(N195)-5),"")</f>
        <v>Vehicle reversing along carriageway</v>
      </c>
      <c r="N195" s="52" t="s">
        <v>28</v>
      </c>
      <c r="O195" s="52" t="s">
        <v>119</v>
      </c>
      <c r="P195" s="52" t="str">
        <f t="shared" ref="P195:P258" si="27">IF(E195&lt;&gt;0,E195,"")</f>
        <v>Haz_05 Driving in a direction contary to normal traffic flow</v>
      </c>
    </row>
    <row r="196" spans="1:16" x14ac:dyDescent="0.2">
      <c r="A196" s="52" t="s">
        <v>377</v>
      </c>
      <c r="B196" s="52" t="s">
        <v>378</v>
      </c>
      <c r="C196" s="52" t="str">
        <f t="shared" si="21"/>
        <v>I2 Vehicle leaves roadway - exits carriageway</v>
      </c>
      <c r="E196" s="52" t="s">
        <v>5</v>
      </c>
      <c r="F196" s="52" t="s">
        <v>233</v>
      </c>
      <c r="G196" s="52" t="s">
        <v>114</v>
      </c>
      <c r="H196" s="52" t="s">
        <v>234</v>
      </c>
      <c r="I196" s="52" t="str">
        <f t="shared" si="22"/>
        <v>C064 Finding or reversing back to a parking space</v>
      </c>
      <c r="J196" s="52" t="str">
        <f t="shared" si="23"/>
        <v>C064 Finding or reversing back to a parking space</v>
      </c>
      <c r="K196" s="52" t="str">
        <f t="shared" si="24"/>
        <v/>
      </c>
      <c r="L196" s="52" t="str">
        <f t="shared" si="25"/>
        <v>H012</v>
      </c>
      <c r="M196" s="52" t="str">
        <f t="shared" si="26"/>
        <v>Vehicle reversing along carriageway</v>
      </c>
      <c r="N196" s="52" t="s">
        <v>28</v>
      </c>
      <c r="O196" s="52" t="s">
        <v>119</v>
      </c>
      <c r="P196" s="52" t="str">
        <f t="shared" si="27"/>
        <v>Haz_05 Driving in a direction contary to normal traffic flow</v>
      </c>
    </row>
    <row r="197" spans="1:16" x14ac:dyDescent="0.2">
      <c r="A197" s="52" t="s">
        <v>111</v>
      </c>
      <c r="B197" s="52" t="s">
        <v>112</v>
      </c>
      <c r="C197" s="52" t="str">
        <f t="shared" si="21"/>
        <v>I1 Vehicles collide in/on roadway</v>
      </c>
      <c r="E197" s="52" t="s">
        <v>5</v>
      </c>
      <c r="F197" s="52" t="s">
        <v>235</v>
      </c>
      <c r="G197" s="52" t="s">
        <v>114</v>
      </c>
      <c r="H197" s="52" t="s">
        <v>236</v>
      </c>
      <c r="I197" s="52" t="str">
        <f t="shared" si="22"/>
        <v>C065 Finding an alternative route (incident ahead)</v>
      </c>
      <c r="J197" s="52" t="str">
        <f t="shared" si="23"/>
        <v>C065 Finding an alternative route (incident ahead)</v>
      </c>
      <c r="K197" s="52" t="str">
        <f t="shared" si="24"/>
        <v/>
      </c>
      <c r="L197" s="52" t="str">
        <f t="shared" si="25"/>
        <v>H012</v>
      </c>
      <c r="M197" s="52" t="str">
        <f t="shared" si="26"/>
        <v>Vehicle reversing along carriageway</v>
      </c>
      <c r="N197" s="52" t="s">
        <v>28</v>
      </c>
      <c r="O197" s="52" t="s">
        <v>119</v>
      </c>
      <c r="P197" s="52" t="str">
        <f t="shared" si="27"/>
        <v>Haz_05 Driving in a direction contary to normal traffic flow</v>
      </c>
    </row>
    <row r="198" spans="1:16" x14ac:dyDescent="0.2">
      <c r="A198" s="52" t="s">
        <v>377</v>
      </c>
      <c r="B198" s="52" t="s">
        <v>378</v>
      </c>
      <c r="C198" s="52" t="str">
        <f t="shared" si="21"/>
        <v>I2 Vehicle leaves roadway - exits carriageway</v>
      </c>
      <c r="E198" s="52" t="s">
        <v>5</v>
      </c>
      <c r="F198" s="52" t="s">
        <v>235</v>
      </c>
      <c r="G198" s="52" t="s">
        <v>114</v>
      </c>
      <c r="H198" s="52" t="s">
        <v>236</v>
      </c>
      <c r="I198" s="52" t="str">
        <f t="shared" si="22"/>
        <v>C065 Finding an alternative route (incident ahead)</v>
      </c>
      <c r="J198" s="52" t="str">
        <f t="shared" si="23"/>
        <v>C065 Finding an alternative route (incident ahead)</v>
      </c>
      <c r="K198" s="52" t="str">
        <f t="shared" si="24"/>
        <v/>
      </c>
      <c r="L198" s="52" t="str">
        <f t="shared" si="25"/>
        <v>H012</v>
      </c>
      <c r="M198" s="52" t="str">
        <f t="shared" si="26"/>
        <v>Vehicle reversing along carriageway</v>
      </c>
      <c r="N198" s="52" t="s">
        <v>28</v>
      </c>
      <c r="O198" s="52" t="s">
        <v>119</v>
      </c>
      <c r="P198" s="52" t="str">
        <f t="shared" si="27"/>
        <v>Haz_05 Driving in a direction contary to normal traffic flow</v>
      </c>
    </row>
    <row r="199" spans="1:16" x14ac:dyDescent="0.2">
      <c r="A199" s="52" t="s">
        <v>111</v>
      </c>
      <c r="B199" s="52" t="s">
        <v>112</v>
      </c>
      <c r="C199" s="52" t="str">
        <f t="shared" si="21"/>
        <v>I1 Vehicles collide in/on roadway</v>
      </c>
      <c r="E199" s="52" t="s">
        <v>5</v>
      </c>
      <c r="F199" s="52" t="s">
        <v>334</v>
      </c>
      <c r="G199" s="52" t="s">
        <v>114</v>
      </c>
      <c r="H199" s="52" t="s">
        <v>335</v>
      </c>
      <c r="I199" s="52" t="str">
        <f t="shared" si="22"/>
        <v>C125 Driver misses junction</v>
      </c>
      <c r="J199" s="52" t="str">
        <f t="shared" si="23"/>
        <v>C125 Driver misses junction</v>
      </c>
      <c r="K199" s="52" t="str">
        <f t="shared" si="24"/>
        <v/>
      </c>
      <c r="L199" s="52" t="str">
        <f t="shared" si="25"/>
        <v>H024</v>
      </c>
      <c r="M199" s="52" t="str">
        <f t="shared" si="26"/>
        <v>Vehicle travelling in wrong direction</v>
      </c>
      <c r="N199" s="52" t="s">
        <v>40</v>
      </c>
      <c r="O199" s="52" t="s">
        <v>116</v>
      </c>
      <c r="P199" s="52" t="str">
        <f t="shared" si="27"/>
        <v>Haz_05 Driving in a direction contary to normal traffic flow</v>
      </c>
    </row>
    <row r="200" spans="1:16" x14ac:dyDescent="0.2">
      <c r="A200" s="52" t="s">
        <v>111</v>
      </c>
      <c r="B200" s="52" t="s">
        <v>112</v>
      </c>
      <c r="C200" s="52" t="str">
        <f t="shared" si="21"/>
        <v>I1 Vehicles collide in/on roadway</v>
      </c>
      <c r="E200" s="52" t="s">
        <v>5</v>
      </c>
      <c r="F200" s="52" t="s">
        <v>336</v>
      </c>
      <c r="G200" s="52" t="s">
        <v>114</v>
      </c>
      <c r="H200" s="52" t="s">
        <v>337</v>
      </c>
      <c r="I200" s="52" t="str">
        <f t="shared" si="22"/>
        <v>C126 Light Rail Vehicle - Bi-directional Running</v>
      </c>
      <c r="J200" s="52" t="str">
        <f t="shared" si="23"/>
        <v>C126 Light Rail Vehicle - Bi-directional Running</v>
      </c>
      <c r="K200" s="52" t="str">
        <f t="shared" si="24"/>
        <v/>
      </c>
      <c r="L200" s="52" t="str">
        <f t="shared" si="25"/>
        <v>H024</v>
      </c>
      <c r="M200" s="52" t="str">
        <f t="shared" si="26"/>
        <v>Vehicle travelling in wrong direction</v>
      </c>
      <c r="N200" s="52" t="s">
        <v>40</v>
      </c>
      <c r="O200" s="52" t="s">
        <v>116</v>
      </c>
      <c r="P200" s="52" t="str">
        <f t="shared" si="27"/>
        <v>Haz_05 Driving in a direction contary to normal traffic flow</v>
      </c>
    </row>
    <row r="201" spans="1:16" x14ac:dyDescent="0.2">
      <c r="A201" s="52" t="s">
        <v>111</v>
      </c>
      <c r="B201" s="52" t="s">
        <v>112</v>
      </c>
      <c r="C201" s="52" t="str">
        <f t="shared" si="21"/>
        <v>I1 Vehicles collide in/on roadway</v>
      </c>
      <c r="E201" s="52" t="s">
        <v>5</v>
      </c>
      <c r="F201" s="52" t="s">
        <v>331</v>
      </c>
      <c r="G201" s="52" t="s">
        <v>114</v>
      </c>
      <c r="H201" s="52" t="s">
        <v>332</v>
      </c>
      <c r="I201" s="52" t="str">
        <f t="shared" si="22"/>
        <v>C168 Confused driver enters freeway via exit slip</v>
      </c>
      <c r="J201" s="52" t="str">
        <f t="shared" si="23"/>
        <v>C168 Confused driver enters freeway via exit slip</v>
      </c>
      <c r="K201" s="52" t="str">
        <f t="shared" si="24"/>
        <v/>
      </c>
      <c r="L201" s="52" t="str">
        <f t="shared" si="25"/>
        <v>H024</v>
      </c>
      <c r="M201" s="52" t="str">
        <f t="shared" si="26"/>
        <v>Vehicle travelling in wrong direction</v>
      </c>
      <c r="N201" s="52" t="s">
        <v>40</v>
      </c>
      <c r="O201" s="52" t="s">
        <v>116</v>
      </c>
      <c r="P201" s="52" t="str">
        <f t="shared" si="27"/>
        <v>Haz_05 Driving in a direction contary to normal traffic flow</v>
      </c>
    </row>
    <row r="202" spans="1:16" x14ac:dyDescent="0.2">
      <c r="A202" s="52" t="s">
        <v>111</v>
      </c>
      <c r="B202" s="52" t="s">
        <v>112</v>
      </c>
      <c r="C202" s="52" t="str">
        <f t="shared" si="21"/>
        <v>I1 Vehicles collide in/on roadway</v>
      </c>
      <c r="E202" s="52" t="s">
        <v>6</v>
      </c>
      <c r="F202" s="52" t="s">
        <v>297</v>
      </c>
      <c r="G202" s="52" t="s">
        <v>114</v>
      </c>
      <c r="H202" s="52" t="s">
        <v>298</v>
      </c>
      <c r="I202" s="52" t="str">
        <f t="shared" si="22"/>
        <v>C--- No Cause</v>
      </c>
      <c r="J202" s="52" t="str">
        <f t="shared" si="23"/>
        <v>C--- No Cause</v>
      </c>
      <c r="K202" s="52" t="str">
        <f t="shared" si="24"/>
        <v/>
      </c>
      <c r="L202" s="52" t="str">
        <f t="shared" si="25"/>
        <v>H025</v>
      </c>
      <c r="M202" s="52" t="str">
        <f t="shared" si="26"/>
        <v>Vehicles with trailer / caravans travelling too fast</v>
      </c>
      <c r="N202" s="52" t="s">
        <v>41</v>
      </c>
      <c r="O202" s="52" t="s">
        <v>119</v>
      </c>
      <c r="P202" s="52" t="str">
        <f t="shared" si="27"/>
        <v>Haz_06 Speed differential or Speed change</v>
      </c>
    </row>
    <row r="203" spans="1:16" x14ac:dyDescent="0.2">
      <c r="A203" s="52" t="s">
        <v>377</v>
      </c>
      <c r="B203" s="52" t="s">
        <v>378</v>
      </c>
      <c r="C203" s="52" t="str">
        <f t="shared" si="21"/>
        <v>I2 Vehicle leaves roadway - exits carriageway</v>
      </c>
      <c r="E203" s="52" t="s">
        <v>6</v>
      </c>
      <c r="F203" s="52" t="s">
        <v>297</v>
      </c>
      <c r="G203" s="52" t="s">
        <v>114</v>
      </c>
      <c r="H203" s="52" t="s">
        <v>298</v>
      </c>
      <c r="I203" s="52" t="str">
        <f t="shared" si="22"/>
        <v>C--- No Cause</v>
      </c>
      <c r="J203" s="52" t="str">
        <f t="shared" si="23"/>
        <v>C--- No Cause</v>
      </c>
      <c r="K203" s="52" t="str">
        <f t="shared" si="24"/>
        <v/>
      </c>
      <c r="L203" s="52" t="str">
        <f t="shared" si="25"/>
        <v>H025</v>
      </c>
      <c r="M203" s="52" t="str">
        <f t="shared" si="26"/>
        <v>Vehicles with trailer / caravans travelling too fast</v>
      </c>
      <c r="N203" s="52" t="s">
        <v>41</v>
      </c>
      <c r="O203" s="52" t="s">
        <v>119</v>
      </c>
      <c r="P203" s="52" t="str">
        <f t="shared" si="27"/>
        <v>Haz_06 Speed differential or Speed change</v>
      </c>
    </row>
    <row r="204" spans="1:16" x14ac:dyDescent="0.2">
      <c r="A204" s="52" t="s">
        <v>111</v>
      </c>
      <c r="B204" s="52" t="s">
        <v>112</v>
      </c>
      <c r="C204" s="52" t="str">
        <f t="shared" si="21"/>
        <v>I1 Vehicles collide in/on roadway</v>
      </c>
      <c r="E204" s="52" t="s">
        <v>6</v>
      </c>
      <c r="F204" s="52" t="s">
        <v>117</v>
      </c>
      <c r="G204" s="52" t="s">
        <v>114</v>
      </c>
      <c r="H204" s="52" t="s">
        <v>118</v>
      </c>
      <c r="I204" s="52" t="str">
        <f t="shared" si="22"/>
        <v>C001 Driver tiredness</v>
      </c>
      <c r="J204" s="52" t="str">
        <f t="shared" si="23"/>
        <v>C001 Driver tiredness</v>
      </c>
      <c r="K204" s="52" t="str">
        <f t="shared" si="24"/>
        <v/>
      </c>
      <c r="L204" s="52" t="str">
        <f t="shared" si="25"/>
        <v>H013</v>
      </c>
      <c r="M204" s="52" t="str">
        <f t="shared" si="26"/>
        <v>Excessively slow moving vehicle in running lane</v>
      </c>
      <c r="N204" s="52" t="s">
        <v>29</v>
      </c>
      <c r="O204" s="52" t="s">
        <v>119</v>
      </c>
      <c r="P204" s="52" t="str">
        <f t="shared" si="27"/>
        <v>Haz_06 Speed differential or Speed change</v>
      </c>
    </row>
    <row r="205" spans="1:16" x14ac:dyDescent="0.2">
      <c r="A205" s="52" t="s">
        <v>111</v>
      </c>
      <c r="B205" s="52" t="s">
        <v>112</v>
      </c>
      <c r="C205" s="52" t="str">
        <f t="shared" si="21"/>
        <v>I1 Vehicles collide in/on roadway</v>
      </c>
      <c r="E205" s="52" t="s">
        <v>6</v>
      </c>
      <c r="F205" s="52" t="s">
        <v>117</v>
      </c>
      <c r="G205" s="52" t="s">
        <v>114</v>
      </c>
      <c r="H205" s="52" t="s">
        <v>118</v>
      </c>
      <c r="I205" s="52" t="str">
        <f t="shared" si="22"/>
        <v>C001 Driver tiredness</v>
      </c>
      <c r="J205" s="52" t="str">
        <f t="shared" si="23"/>
        <v>C001 Driver tiredness</v>
      </c>
      <c r="K205" s="52" t="str">
        <f t="shared" si="24"/>
        <v/>
      </c>
      <c r="L205" s="52" t="str">
        <f t="shared" si="25"/>
        <v>H014</v>
      </c>
      <c r="M205" s="52" t="str">
        <f t="shared" si="26"/>
        <v>Group of Vehicles drive too fast (in relation to set/not set speed limit)</v>
      </c>
      <c r="N205" s="52" t="s">
        <v>30</v>
      </c>
      <c r="O205" s="52" t="s">
        <v>116</v>
      </c>
      <c r="P205" s="52" t="str">
        <f t="shared" si="27"/>
        <v>Haz_06 Speed differential or Speed change</v>
      </c>
    </row>
    <row r="206" spans="1:16" x14ac:dyDescent="0.2">
      <c r="A206" s="52" t="s">
        <v>111</v>
      </c>
      <c r="B206" s="52" t="s">
        <v>112</v>
      </c>
      <c r="C206" s="52" t="str">
        <f t="shared" si="21"/>
        <v>I1 Vehicles collide in/on roadway</v>
      </c>
      <c r="E206" s="52" t="s">
        <v>6</v>
      </c>
      <c r="F206" s="52" t="s">
        <v>117</v>
      </c>
      <c r="G206" s="52" t="s">
        <v>114</v>
      </c>
      <c r="H206" s="52" t="s">
        <v>118</v>
      </c>
      <c r="I206" s="52" t="str">
        <f t="shared" si="22"/>
        <v>C001 Driver tiredness</v>
      </c>
      <c r="J206" s="52" t="str">
        <f t="shared" si="23"/>
        <v>C001 Driver tiredness</v>
      </c>
      <c r="K206" s="52" t="str">
        <f t="shared" si="24"/>
        <v/>
      </c>
      <c r="L206" s="52" t="str">
        <f t="shared" si="25"/>
        <v>H019</v>
      </c>
      <c r="M206" s="52" t="str">
        <f t="shared" si="26"/>
        <v>Tailgating</v>
      </c>
      <c r="N206" s="52" t="s">
        <v>35</v>
      </c>
      <c r="O206" s="52" t="s">
        <v>116</v>
      </c>
      <c r="P206" s="52" t="str">
        <f t="shared" si="27"/>
        <v>Haz_06 Speed differential or Speed change</v>
      </c>
    </row>
    <row r="207" spans="1:16" x14ac:dyDescent="0.2">
      <c r="A207" s="52" t="s">
        <v>111</v>
      </c>
      <c r="B207" s="52" t="s">
        <v>112</v>
      </c>
      <c r="C207" s="52" t="str">
        <f t="shared" si="21"/>
        <v>I1 Vehicles collide in/on roadway</v>
      </c>
      <c r="E207" s="52" t="s">
        <v>6</v>
      </c>
      <c r="F207" s="52" t="s">
        <v>117</v>
      </c>
      <c r="G207" s="52" t="s">
        <v>114</v>
      </c>
      <c r="H207" s="52" t="s">
        <v>118</v>
      </c>
      <c r="I207" s="52" t="str">
        <f t="shared" si="22"/>
        <v>C001 Driver tiredness</v>
      </c>
      <c r="J207" s="52" t="str">
        <f t="shared" si="23"/>
        <v>C001 Driver tiredness</v>
      </c>
      <c r="K207" s="52" t="str">
        <f t="shared" si="24"/>
        <v/>
      </c>
      <c r="L207" s="52" t="str">
        <f t="shared" si="25"/>
        <v>H022</v>
      </c>
      <c r="M207" s="52" t="str">
        <f t="shared" si="26"/>
        <v>Vehicle in/on roadway decelerates suddenly</v>
      </c>
      <c r="N207" s="52" t="s">
        <v>38</v>
      </c>
      <c r="O207" s="52" t="s">
        <v>119</v>
      </c>
      <c r="P207" s="52" t="str">
        <f t="shared" si="27"/>
        <v>Haz_06 Speed differential or Speed change</v>
      </c>
    </row>
    <row r="208" spans="1:16" x14ac:dyDescent="0.2">
      <c r="A208" s="52" t="s">
        <v>377</v>
      </c>
      <c r="B208" s="52" t="s">
        <v>378</v>
      </c>
      <c r="C208" s="52" t="str">
        <f t="shared" si="21"/>
        <v>I2 Vehicle leaves roadway - exits carriageway</v>
      </c>
      <c r="E208" s="52" t="s">
        <v>6</v>
      </c>
      <c r="F208" s="52" t="s">
        <v>117</v>
      </c>
      <c r="G208" s="52" t="s">
        <v>114</v>
      </c>
      <c r="H208" s="52" t="s">
        <v>118</v>
      </c>
      <c r="I208" s="52" t="str">
        <f t="shared" si="22"/>
        <v>C001 Driver tiredness</v>
      </c>
      <c r="J208" s="52" t="str">
        <f t="shared" si="23"/>
        <v>C001 Driver tiredness</v>
      </c>
      <c r="K208" s="52" t="str">
        <f t="shared" si="24"/>
        <v/>
      </c>
      <c r="L208" s="52" t="str">
        <f t="shared" si="25"/>
        <v>H013</v>
      </c>
      <c r="M208" s="52" t="str">
        <f t="shared" si="26"/>
        <v>Excessively slow moving vehicle in running lane</v>
      </c>
      <c r="N208" s="52" t="s">
        <v>29</v>
      </c>
      <c r="O208" s="52" t="s">
        <v>116</v>
      </c>
      <c r="P208" s="52" t="str">
        <f t="shared" si="27"/>
        <v>Haz_06 Speed differential or Speed change</v>
      </c>
    </row>
    <row r="209" spans="1:16" x14ac:dyDescent="0.2">
      <c r="A209" s="52" t="s">
        <v>377</v>
      </c>
      <c r="B209" s="52" t="s">
        <v>378</v>
      </c>
      <c r="C209" s="52" t="str">
        <f t="shared" si="21"/>
        <v>I2 Vehicle leaves roadway - exits carriageway</v>
      </c>
      <c r="E209" s="52" t="s">
        <v>6</v>
      </c>
      <c r="F209" s="52" t="s">
        <v>117</v>
      </c>
      <c r="G209" s="52" t="s">
        <v>114</v>
      </c>
      <c r="H209" s="52" t="s">
        <v>118</v>
      </c>
      <c r="I209" s="52" t="str">
        <f t="shared" si="22"/>
        <v>C001 Driver tiredness</v>
      </c>
      <c r="J209" s="52" t="str">
        <f t="shared" si="23"/>
        <v>C001 Driver tiredness</v>
      </c>
      <c r="K209" s="52" t="str">
        <f t="shared" si="24"/>
        <v/>
      </c>
      <c r="L209" s="52" t="str">
        <f t="shared" si="25"/>
        <v>H014</v>
      </c>
      <c r="M209" s="52" t="str">
        <f t="shared" si="26"/>
        <v>Group of Vehicles drive too fast (in relation to set/not set speed limit)</v>
      </c>
      <c r="N209" s="52" t="s">
        <v>30</v>
      </c>
      <c r="O209" s="52" t="s">
        <v>116</v>
      </c>
      <c r="P209" s="52" t="str">
        <f t="shared" si="27"/>
        <v>Haz_06 Speed differential or Speed change</v>
      </c>
    </row>
    <row r="210" spans="1:16" x14ac:dyDescent="0.2">
      <c r="A210" s="52" t="s">
        <v>377</v>
      </c>
      <c r="B210" s="52" t="s">
        <v>378</v>
      </c>
      <c r="C210" s="52" t="str">
        <f t="shared" si="21"/>
        <v>I2 Vehicle leaves roadway - exits carriageway</v>
      </c>
      <c r="E210" s="52" t="s">
        <v>6</v>
      </c>
      <c r="F210" s="52" t="s">
        <v>117</v>
      </c>
      <c r="G210" s="52" t="s">
        <v>114</v>
      </c>
      <c r="H210" s="52" t="s">
        <v>118</v>
      </c>
      <c r="I210" s="52" t="str">
        <f t="shared" si="22"/>
        <v>C001 Driver tiredness</v>
      </c>
      <c r="J210" s="52" t="str">
        <f t="shared" si="23"/>
        <v>C001 Driver tiredness</v>
      </c>
      <c r="K210" s="52" t="str">
        <f t="shared" si="24"/>
        <v/>
      </c>
      <c r="L210" s="52" t="str">
        <f t="shared" si="25"/>
        <v>H022</v>
      </c>
      <c r="M210" s="52" t="str">
        <f t="shared" si="26"/>
        <v>Vehicle in/on roadway decelerates suddenly</v>
      </c>
      <c r="N210" s="52" t="s">
        <v>38</v>
      </c>
      <c r="O210" s="52" t="s">
        <v>119</v>
      </c>
      <c r="P210" s="52" t="str">
        <f t="shared" si="27"/>
        <v>Haz_06 Speed differential or Speed change</v>
      </c>
    </row>
    <row r="211" spans="1:16" x14ac:dyDescent="0.2">
      <c r="A211" s="52" t="s">
        <v>462</v>
      </c>
      <c r="B211" s="52" t="s">
        <v>463</v>
      </c>
      <c r="C211" s="52" t="str">
        <f t="shared" si="21"/>
        <v>I7 Personal Harm (Non Collision)</v>
      </c>
      <c r="D211" s="52" t="s">
        <v>485</v>
      </c>
      <c r="E211" s="52" t="s">
        <v>6</v>
      </c>
      <c r="F211" s="52" t="s">
        <v>117</v>
      </c>
      <c r="G211" s="52" t="s">
        <v>114</v>
      </c>
      <c r="H211" s="52" t="s">
        <v>118</v>
      </c>
      <c r="I211" s="52" t="str">
        <f t="shared" si="22"/>
        <v>C001 Driver tiredness</v>
      </c>
      <c r="J211" s="52" t="str">
        <f t="shared" si="23"/>
        <v>C001 Driver tiredness</v>
      </c>
      <c r="K211" s="52" t="str">
        <f t="shared" si="24"/>
        <v/>
      </c>
      <c r="L211" s="52" t="str">
        <f t="shared" si="25"/>
        <v>H022</v>
      </c>
      <c r="M211" s="52" t="str">
        <f t="shared" si="26"/>
        <v>Vehicle in/on roadway decelerates suddenly</v>
      </c>
      <c r="N211" s="52" t="s">
        <v>38</v>
      </c>
      <c r="O211" s="52" t="s">
        <v>119</v>
      </c>
      <c r="P211" s="52" t="str">
        <f t="shared" si="27"/>
        <v>Haz_06 Speed differential or Speed change</v>
      </c>
    </row>
    <row r="212" spans="1:16" x14ac:dyDescent="0.2">
      <c r="A212" s="52" t="s">
        <v>111</v>
      </c>
      <c r="B212" s="52" t="s">
        <v>112</v>
      </c>
      <c r="C212" s="52" t="str">
        <f t="shared" si="21"/>
        <v>I1 Vehicles collide in/on roadway</v>
      </c>
      <c r="E212" s="52" t="s">
        <v>6</v>
      </c>
      <c r="F212" s="52" t="s">
        <v>113</v>
      </c>
      <c r="G212" s="52" t="s">
        <v>114</v>
      </c>
      <c r="H212" s="52" t="s">
        <v>115</v>
      </c>
      <c r="I212" s="52" t="str">
        <f t="shared" si="22"/>
        <v>C003 Other Incident</v>
      </c>
      <c r="J212" s="52" t="str">
        <f t="shared" si="23"/>
        <v>C003 Other Incident</v>
      </c>
      <c r="K212" s="52" t="str">
        <f t="shared" si="24"/>
        <v/>
      </c>
      <c r="L212" s="52" t="str">
        <f t="shared" si="25"/>
        <v>H022</v>
      </c>
      <c r="M212" s="52" t="str">
        <f t="shared" si="26"/>
        <v>Vehicle in/on roadway decelerates suddenly</v>
      </c>
      <c r="N212" s="52" t="s">
        <v>38</v>
      </c>
      <c r="O212" s="52" t="s">
        <v>119</v>
      </c>
      <c r="P212" s="52" t="str">
        <f t="shared" si="27"/>
        <v>Haz_06 Speed differential or Speed change</v>
      </c>
    </row>
    <row r="213" spans="1:16" x14ac:dyDescent="0.2">
      <c r="A213" s="52" t="s">
        <v>111</v>
      </c>
      <c r="B213" s="52" t="s">
        <v>112</v>
      </c>
      <c r="C213" s="52" t="str">
        <f t="shared" si="21"/>
        <v>I1 Vehicles collide in/on roadway</v>
      </c>
      <c r="E213" s="52" t="s">
        <v>6</v>
      </c>
      <c r="F213" s="52" t="s">
        <v>113</v>
      </c>
      <c r="G213" s="52" t="s">
        <v>114</v>
      </c>
      <c r="H213" s="52" t="s">
        <v>115</v>
      </c>
      <c r="I213" s="52" t="str">
        <f t="shared" si="22"/>
        <v>C003 Other Incident</v>
      </c>
      <c r="J213" s="52" t="str">
        <f t="shared" si="23"/>
        <v>C003 Other Incident</v>
      </c>
      <c r="K213" s="52" t="str">
        <f t="shared" si="24"/>
        <v/>
      </c>
      <c r="L213" s="52" t="str">
        <f t="shared" si="25"/>
        <v>H022</v>
      </c>
      <c r="M213" s="52" t="str">
        <f t="shared" si="26"/>
        <v>Vehicle in/on roadway decelerates suddenly</v>
      </c>
      <c r="N213" s="52" t="s">
        <v>38</v>
      </c>
      <c r="O213" s="52" t="s">
        <v>119</v>
      </c>
      <c r="P213" s="52" t="str">
        <f t="shared" si="27"/>
        <v>Haz_06 Speed differential or Speed change</v>
      </c>
    </row>
    <row r="214" spans="1:16" x14ac:dyDescent="0.2">
      <c r="A214" s="52" t="s">
        <v>377</v>
      </c>
      <c r="B214" s="52" t="s">
        <v>378</v>
      </c>
      <c r="C214" s="52" t="str">
        <f t="shared" si="21"/>
        <v>I2 Vehicle leaves roadway - exits carriageway</v>
      </c>
      <c r="E214" s="52" t="s">
        <v>6</v>
      </c>
      <c r="F214" s="52" t="s">
        <v>113</v>
      </c>
      <c r="G214" s="52" t="s">
        <v>114</v>
      </c>
      <c r="H214" s="52" t="s">
        <v>115</v>
      </c>
      <c r="I214" s="52" t="str">
        <f t="shared" si="22"/>
        <v>C003 Other Incident</v>
      </c>
      <c r="J214" s="52" t="str">
        <f t="shared" si="23"/>
        <v>C003 Other Incident</v>
      </c>
      <c r="K214" s="52" t="str">
        <f t="shared" si="24"/>
        <v/>
      </c>
      <c r="L214" s="52" t="str">
        <f t="shared" si="25"/>
        <v>H022</v>
      </c>
      <c r="M214" s="52" t="str">
        <f t="shared" si="26"/>
        <v>Vehicle in/on roadway decelerates suddenly</v>
      </c>
      <c r="N214" s="52" t="s">
        <v>38</v>
      </c>
      <c r="O214" s="52" t="s">
        <v>119</v>
      </c>
      <c r="P214" s="52" t="str">
        <f t="shared" si="27"/>
        <v>Haz_06 Speed differential or Speed change</v>
      </c>
    </row>
    <row r="215" spans="1:16" x14ac:dyDescent="0.2">
      <c r="A215" s="52" t="s">
        <v>377</v>
      </c>
      <c r="B215" s="52" t="s">
        <v>378</v>
      </c>
      <c r="C215" s="52" t="str">
        <f t="shared" si="21"/>
        <v>I2 Vehicle leaves roadway - exits carriageway</v>
      </c>
      <c r="E215" s="52" t="s">
        <v>6</v>
      </c>
      <c r="F215" s="52" t="s">
        <v>113</v>
      </c>
      <c r="G215" s="52" t="s">
        <v>114</v>
      </c>
      <c r="H215" s="52" t="s">
        <v>115</v>
      </c>
      <c r="I215" s="52" t="str">
        <f t="shared" si="22"/>
        <v>C003 Other Incident</v>
      </c>
      <c r="J215" s="52" t="str">
        <f t="shared" si="23"/>
        <v>C003 Other Incident</v>
      </c>
      <c r="K215" s="52" t="str">
        <f t="shared" si="24"/>
        <v/>
      </c>
      <c r="L215" s="52" t="str">
        <f t="shared" si="25"/>
        <v>H022</v>
      </c>
      <c r="M215" s="52" t="str">
        <f t="shared" si="26"/>
        <v>Vehicle in/on roadway decelerates suddenly</v>
      </c>
      <c r="N215" s="52" t="s">
        <v>38</v>
      </c>
      <c r="O215" s="52" t="s">
        <v>119</v>
      </c>
      <c r="P215" s="52" t="str">
        <f t="shared" si="27"/>
        <v>Haz_06 Speed differential or Speed change</v>
      </c>
    </row>
    <row r="216" spans="1:16" x14ac:dyDescent="0.2">
      <c r="A216" s="52" t="s">
        <v>462</v>
      </c>
      <c r="B216" s="52" t="s">
        <v>463</v>
      </c>
      <c r="C216" s="52" t="str">
        <f t="shared" si="21"/>
        <v>I7 Personal Harm (Non Collision)</v>
      </c>
      <c r="D216" s="52" t="s">
        <v>485</v>
      </c>
      <c r="E216" s="52" t="s">
        <v>6</v>
      </c>
      <c r="F216" s="52" t="s">
        <v>113</v>
      </c>
      <c r="G216" s="52" t="s">
        <v>114</v>
      </c>
      <c r="H216" s="52" t="s">
        <v>115</v>
      </c>
      <c r="I216" s="52" t="str">
        <f t="shared" si="22"/>
        <v>C003 Other Incident</v>
      </c>
      <c r="J216" s="52" t="str">
        <f t="shared" si="23"/>
        <v>C003 Other Incident</v>
      </c>
      <c r="K216" s="52" t="str">
        <f t="shared" si="24"/>
        <v/>
      </c>
      <c r="L216" s="52" t="str">
        <f t="shared" si="25"/>
        <v>H022</v>
      </c>
      <c r="M216" s="52" t="str">
        <f t="shared" si="26"/>
        <v>Vehicle in/on roadway decelerates suddenly</v>
      </c>
      <c r="N216" s="52" t="s">
        <v>38</v>
      </c>
      <c r="O216" s="52" t="s">
        <v>119</v>
      </c>
      <c r="P216" s="52" t="str">
        <f t="shared" si="27"/>
        <v>Haz_06 Speed differential or Speed change</v>
      </c>
    </row>
    <row r="217" spans="1:16" x14ac:dyDescent="0.2">
      <c r="A217" s="52" t="s">
        <v>462</v>
      </c>
      <c r="B217" s="52" t="s">
        <v>463</v>
      </c>
      <c r="C217" s="52" t="str">
        <f t="shared" si="21"/>
        <v>I7 Personal Harm (Non Collision)</v>
      </c>
      <c r="D217" s="52" t="s">
        <v>485</v>
      </c>
      <c r="E217" s="52" t="s">
        <v>6</v>
      </c>
      <c r="F217" s="52" t="s">
        <v>132</v>
      </c>
      <c r="G217" s="52" t="s">
        <v>114</v>
      </c>
      <c r="H217" s="52" t="s">
        <v>486</v>
      </c>
      <c r="I217" s="52" t="str">
        <f t="shared" si="22"/>
        <v>C009 Technical failure</v>
      </c>
      <c r="J217" s="52" t="str">
        <f t="shared" si="23"/>
        <v>C009 Technical failure</v>
      </c>
      <c r="K217" s="52" t="str">
        <f t="shared" si="24"/>
        <v/>
      </c>
      <c r="L217" s="52" t="str">
        <f t="shared" si="25"/>
        <v>H022</v>
      </c>
      <c r="M217" s="52" t="str">
        <f t="shared" si="26"/>
        <v>Vehicle in/on roadway decelerates suddenly</v>
      </c>
      <c r="N217" s="52" t="s">
        <v>38</v>
      </c>
      <c r="O217" s="52" t="s">
        <v>119</v>
      </c>
      <c r="P217" s="52" t="str">
        <f t="shared" si="27"/>
        <v>Haz_06 Speed differential or Speed change</v>
      </c>
    </row>
    <row r="218" spans="1:16" x14ac:dyDescent="0.2">
      <c r="A218" s="52" t="s">
        <v>111</v>
      </c>
      <c r="B218" s="52" t="s">
        <v>112</v>
      </c>
      <c r="C218" s="52" t="str">
        <f t="shared" si="21"/>
        <v>I1 Vehicles collide in/on roadway</v>
      </c>
      <c r="E218" s="52" t="s">
        <v>6</v>
      </c>
      <c r="F218" s="52" t="s">
        <v>134</v>
      </c>
      <c r="G218" s="52" t="s">
        <v>309</v>
      </c>
      <c r="H218" s="52" t="s">
        <v>312</v>
      </c>
      <c r="I218" s="52" t="str">
        <f t="shared" si="22"/>
        <v>C010 Driving too fast (sub-cause)</v>
      </c>
      <c r="J218" s="52" t="str">
        <f t="shared" si="23"/>
        <v>C109 Derailment</v>
      </c>
      <c r="K218" s="52" t="str">
        <f t="shared" si="24"/>
        <v>C010 Driving too fast (sub-cause)</v>
      </c>
      <c r="L218" s="52" t="str">
        <f t="shared" si="25"/>
        <v>H022</v>
      </c>
      <c r="M218" s="52" t="str">
        <f t="shared" si="26"/>
        <v>Vehicle in/on roadway decelerates suddenly</v>
      </c>
      <c r="N218" s="52" t="s">
        <v>38</v>
      </c>
      <c r="O218" s="52" t="s">
        <v>119</v>
      </c>
      <c r="P218" s="52" t="str">
        <f t="shared" si="27"/>
        <v>Haz_06 Speed differential or Speed change</v>
      </c>
    </row>
    <row r="219" spans="1:16" x14ac:dyDescent="0.2">
      <c r="A219" s="52" t="s">
        <v>377</v>
      </c>
      <c r="B219" s="52" t="s">
        <v>378</v>
      </c>
      <c r="C219" s="52" t="str">
        <f t="shared" si="21"/>
        <v>I2 Vehicle leaves roadway - exits carriageway</v>
      </c>
      <c r="E219" s="52" t="s">
        <v>6</v>
      </c>
      <c r="F219" s="52" t="s">
        <v>134</v>
      </c>
      <c r="G219" s="52" t="s">
        <v>309</v>
      </c>
      <c r="H219" s="52" t="s">
        <v>312</v>
      </c>
      <c r="I219" s="52" t="str">
        <f t="shared" si="22"/>
        <v>C010 Driving too fast (sub-cause)</v>
      </c>
      <c r="J219" s="52" t="str">
        <f t="shared" si="23"/>
        <v>C109 Derailment</v>
      </c>
      <c r="K219" s="52" t="str">
        <f t="shared" si="24"/>
        <v>C010 Driving too fast (sub-cause)</v>
      </c>
      <c r="L219" s="52" t="str">
        <f t="shared" si="25"/>
        <v>H022</v>
      </c>
      <c r="M219" s="52" t="str">
        <f t="shared" si="26"/>
        <v>Vehicle in/on roadway decelerates suddenly</v>
      </c>
      <c r="N219" s="52" t="s">
        <v>38</v>
      </c>
      <c r="O219" s="52" t="s">
        <v>119</v>
      </c>
      <c r="P219" s="52" t="str">
        <f t="shared" si="27"/>
        <v>Haz_06 Speed differential or Speed change</v>
      </c>
    </row>
    <row r="220" spans="1:16" x14ac:dyDescent="0.2">
      <c r="A220" s="52" t="s">
        <v>462</v>
      </c>
      <c r="B220" s="52" t="s">
        <v>463</v>
      </c>
      <c r="C220" s="52" t="str">
        <f t="shared" si="21"/>
        <v>I7 Personal Harm (Non Collision)</v>
      </c>
      <c r="D220" s="52" t="s">
        <v>485</v>
      </c>
      <c r="E220" s="52" t="s">
        <v>6</v>
      </c>
      <c r="F220" s="52" t="s">
        <v>134</v>
      </c>
      <c r="G220" s="52" t="s">
        <v>309</v>
      </c>
      <c r="H220" s="52" t="s">
        <v>312</v>
      </c>
      <c r="I220" s="52" t="str">
        <f t="shared" si="22"/>
        <v>C010 Driving too fast (sub-cause)</v>
      </c>
      <c r="J220" s="52" t="str">
        <f t="shared" si="23"/>
        <v>C109 Derailment</v>
      </c>
      <c r="K220" s="52" t="str">
        <f t="shared" si="24"/>
        <v>C010 Driving too fast (sub-cause)</v>
      </c>
      <c r="L220" s="52" t="str">
        <f t="shared" si="25"/>
        <v>H022</v>
      </c>
      <c r="M220" s="52" t="str">
        <f t="shared" si="26"/>
        <v>Vehicle in/on roadway decelerates suddenly</v>
      </c>
      <c r="N220" s="52" t="s">
        <v>38</v>
      </c>
      <c r="O220" s="52" t="s">
        <v>119</v>
      </c>
      <c r="P220" s="52" t="str">
        <f t="shared" si="27"/>
        <v>Haz_06 Speed differential or Speed change</v>
      </c>
    </row>
    <row r="221" spans="1:16" x14ac:dyDescent="0.2">
      <c r="A221" s="52" t="s">
        <v>111</v>
      </c>
      <c r="B221" s="52" t="s">
        <v>112</v>
      </c>
      <c r="C221" s="52" t="str">
        <f t="shared" si="21"/>
        <v>I1 Vehicles collide in/on roadway</v>
      </c>
      <c r="E221" s="52" t="s">
        <v>6</v>
      </c>
      <c r="F221" s="52" t="s">
        <v>138</v>
      </c>
      <c r="G221" s="52" t="s">
        <v>114</v>
      </c>
      <c r="H221" s="52" t="s">
        <v>230</v>
      </c>
      <c r="I221" s="52" t="str">
        <f t="shared" si="22"/>
        <v>C012 Hurried drivers</v>
      </c>
      <c r="J221" s="52" t="str">
        <f t="shared" si="23"/>
        <v>C012 Hurried drivers</v>
      </c>
      <c r="K221" s="52" t="str">
        <f t="shared" si="24"/>
        <v/>
      </c>
      <c r="L221" s="52" t="str">
        <f t="shared" si="25"/>
        <v>H015</v>
      </c>
      <c r="M221" s="52" t="str">
        <f t="shared" si="26"/>
        <v>Individual vehicle is driven too fast</v>
      </c>
      <c r="N221" s="52" t="s">
        <v>31</v>
      </c>
      <c r="O221" s="52" t="s">
        <v>116</v>
      </c>
      <c r="P221" s="52" t="str">
        <f t="shared" si="27"/>
        <v>Haz_06 Speed differential or Speed change</v>
      </c>
    </row>
    <row r="222" spans="1:16" x14ac:dyDescent="0.2">
      <c r="A222" s="52" t="s">
        <v>111</v>
      </c>
      <c r="B222" s="52" t="s">
        <v>112</v>
      </c>
      <c r="C222" s="52" t="str">
        <f t="shared" si="21"/>
        <v>I1 Vehicles collide in/on roadway</v>
      </c>
      <c r="E222" s="52" t="s">
        <v>6</v>
      </c>
      <c r="F222" s="52" t="s">
        <v>138</v>
      </c>
      <c r="G222" s="52" t="s">
        <v>114</v>
      </c>
      <c r="H222" s="52" t="s">
        <v>230</v>
      </c>
      <c r="I222" s="52" t="str">
        <f t="shared" si="22"/>
        <v>C012 Hurried drivers</v>
      </c>
      <c r="J222" s="52" t="str">
        <f t="shared" si="23"/>
        <v>C012 Hurried drivers</v>
      </c>
      <c r="K222" s="52" t="str">
        <f t="shared" si="24"/>
        <v/>
      </c>
      <c r="L222" s="52" t="str">
        <f t="shared" si="25"/>
        <v>H019</v>
      </c>
      <c r="M222" s="52" t="str">
        <f t="shared" si="26"/>
        <v>Tailgating</v>
      </c>
      <c r="N222" s="52" t="s">
        <v>35</v>
      </c>
      <c r="O222" s="52" t="s">
        <v>116</v>
      </c>
      <c r="P222" s="52" t="str">
        <f t="shared" si="27"/>
        <v>Haz_06 Speed differential or Speed change</v>
      </c>
    </row>
    <row r="223" spans="1:16" x14ac:dyDescent="0.2">
      <c r="A223" s="52" t="s">
        <v>377</v>
      </c>
      <c r="B223" s="52" t="s">
        <v>378</v>
      </c>
      <c r="C223" s="52" t="str">
        <f t="shared" si="21"/>
        <v>I2 Vehicle leaves roadway - exits carriageway</v>
      </c>
      <c r="E223" s="52" t="s">
        <v>6</v>
      </c>
      <c r="F223" s="52" t="s">
        <v>138</v>
      </c>
      <c r="G223" s="52" t="s">
        <v>114</v>
      </c>
      <c r="H223" s="52" t="s">
        <v>230</v>
      </c>
      <c r="I223" s="52" t="str">
        <f t="shared" si="22"/>
        <v>C012 Hurried drivers</v>
      </c>
      <c r="J223" s="52" t="str">
        <f t="shared" si="23"/>
        <v>C012 Hurried drivers</v>
      </c>
      <c r="K223" s="52" t="str">
        <f t="shared" si="24"/>
        <v/>
      </c>
      <c r="L223" s="52" t="str">
        <f t="shared" si="25"/>
        <v>H015</v>
      </c>
      <c r="M223" s="52" t="str">
        <f t="shared" si="26"/>
        <v>Individual vehicle is driven too fast</v>
      </c>
      <c r="N223" s="52" t="s">
        <v>31</v>
      </c>
      <c r="O223" s="52" t="s">
        <v>116</v>
      </c>
      <c r="P223" s="52" t="str">
        <f t="shared" si="27"/>
        <v>Haz_06 Speed differential or Speed change</v>
      </c>
    </row>
    <row r="224" spans="1:16" x14ac:dyDescent="0.2">
      <c r="A224" s="52" t="s">
        <v>111</v>
      </c>
      <c r="B224" s="52" t="s">
        <v>112</v>
      </c>
      <c r="C224" s="52" t="str">
        <f t="shared" si="21"/>
        <v>I1 Vehicles collide in/on roadway</v>
      </c>
      <c r="E224" s="52" t="s">
        <v>6</v>
      </c>
      <c r="F224" s="52" t="s">
        <v>140</v>
      </c>
      <c r="G224" s="52" t="s">
        <v>114</v>
      </c>
      <c r="H224" s="52" t="s">
        <v>141</v>
      </c>
      <c r="I224" s="52" t="str">
        <f t="shared" si="22"/>
        <v>C013 Influence of drugs and alcohol</v>
      </c>
      <c r="J224" s="52" t="str">
        <f t="shared" si="23"/>
        <v>C013 Influence of drugs and alcohol</v>
      </c>
      <c r="K224" s="52" t="str">
        <f t="shared" si="24"/>
        <v/>
      </c>
      <c r="L224" s="52" t="str">
        <f t="shared" si="25"/>
        <v>H015</v>
      </c>
      <c r="M224" s="52" t="str">
        <f t="shared" si="26"/>
        <v>Individual vehicle is driven too fast</v>
      </c>
      <c r="N224" s="52" t="s">
        <v>31</v>
      </c>
      <c r="O224" s="52" t="s">
        <v>116</v>
      </c>
      <c r="P224" s="52" t="str">
        <f t="shared" si="27"/>
        <v>Haz_06 Speed differential or Speed change</v>
      </c>
    </row>
    <row r="225" spans="1:16" x14ac:dyDescent="0.2">
      <c r="A225" s="52" t="s">
        <v>111</v>
      </c>
      <c r="B225" s="52" t="s">
        <v>112</v>
      </c>
      <c r="C225" s="52" t="str">
        <f t="shared" si="21"/>
        <v>I1 Vehicles collide in/on roadway</v>
      </c>
      <c r="E225" s="52" t="s">
        <v>6</v>
      </c>
      <c r="F225" s="52" t="s">
        <v>140</v>
      </c>
      <c r="G225" s="52" t="s">
        <v>114</v>
      </c>
      <c r="H225" s="52" t="s">
        <v>141</v>
      </c>
      <c r="I225" s="52" t="str">
        <f t="shared" si="22"/>
        <v>C013 Influence of drugs and alcohol</v>
      </c>
      <c r="J225" s="52" t="str">
        <f t="shared" si="23"/>
        <v>C013 Influence of drugs and alcohol</v>
      </c>
      <c r="K225" s="52" t="str">
        <f t="shared" si="24"/>
        <v/>
      </c>
      <c r="L225" s="52" t="str">
        <f t="shared" si="25"/>
        <v>H019</v>
      </c>
      <c r="M225" s="52" t="str">
        <f t="shared" si="26"/>
        <v>Tailgating</v>
      </c>
      <c r="N225" s="52" t="s">
        <v>35</v>
      </c>
      <c r="O225" s="52" t="s">
        <v>116</v>
      </c>
      <c r="P225" s="52" t="str">
        <f t="shared" si="27"/>
        <v>Haz_06 Speed differential or Speed change</v>
      </c>
    </row>
    <row r="226" spans="1:16" x14ac:dyDescent="0.2">
      <c r="A226" s="52" t="s">
        <v>377</v>
      </c>
      <c r="B226" s="52" t="s">
        <v>378</v>
      </c>
      <c r="C226" s="52" t="str">
        <f t="shared" si="21"/>
        <v>I2 Vehicle leaves roadway - exits carriageway</v>
      </c>
      <c r="E226" s="52" t="s">
        <v>6</v>
      </c>
      <c r="F226" s="52" t="s">
        <v>140</v>
      </c>
      <c r="G226" s="52" t="s">
        <v>114</v>
      </c>
      <c r="H226" s="52" t="s">
        <v>141</v>
      </c>
      <c r="I226" s="52" t="str">
        <f t="shared" si="22"/>
        <v>C013 Influence of drugs and alcohol</v>
      </c>
      <c r="J226" s="52" t="str">
        <f t="shared" si="23"/>
        <v>C013 Influence of drugs and alcohol</v>
      </c>
      <c r="K226" s="52" t="str">
        <f t="shared" si="24"/>
        <v/>
      </c>
      <c r="L226" s="52" t="str">
        <f t="shared" si="25"/>
        <v>H015</v>
      </c>
      <c r="M226" s="52" t="str">
        <f t="shared" si="26"/>
        <v>Individual vehicle is driven too fast</v>
      </c>
      <c r="N226" s="52" t="s">
        <v>31</v>
      </c>
      <c r="O226" s="52" t="s">
        <v>116</v>
      </c>
      <c r="P226" s="52" t="str">
        <f t="shared" si="27"/>
        <v>Haz_06 Speed differential or Speed change</v>
      </c>
    </row>
    <row r="227" spans="1:16" x14ac:dyDescent="0.2">
      <c r="A227" s="65" t="s">
        <v>111</v>
      </c>
      <c r="B227" s="65" t="s">
        <v>112</v>
      </c>
      <c r="C227" s="65" t="str">
        <f t="shared" si="21"/>
        <v>I1 Vehicles collide in/on roadway</v>
      </c>
      <c r="D227" s="65"/>
      <c r="E227" s="65" t="s">
        <v>6</v>
      </c>
      <c r="F227" s="65" t="s">
        <v>158</v>
      </c>
      <c r="G227" s="65" t="s">
        <v>114</v>
      </c>
      <c r="H227" s="65" t="s">
        <v>159</v>
      </c>
      <c r="I227" s="65" t="str">
        <f t="shared" si="22"/>
        <v>C022 Disregard for road signs e.g. due to lack of credibility</v>
      </c>
      <c r="J227" s="65" t="str">
        <f t="shared" si="23"/>
        <v>C022 Disregard for road signs e.g. due to lack of credibility</v>
      </c>
      <c r="K227" s="65" t="str">
        <f t="shared" si="24"/>
        <v/>
      </c>
      <c r="L227" s="65" t="str">
        <f t="shared" si="25"/>
        <v>H015</v>
      </c>
      <c r="M227" s="65" t="str">
        <f t="shared" si="26"/>
        <v>Individual vehicle is driven too fast</v>
      </c>
      <c r="N227" s="65" t="s">
        <v>31</v>
      </c>
      <c r="O227" s="65" t="s">
        <v>116</v>
      </c>
      <c r="P227" s="65" t="str">
        <f t="shared" si="27"/>
        <v>Haz_06 Speed differential or Speed change</v>
      </c>
    </row>
    <row r="228" spans="1:16" x14ac:dyDescent="0.2">
      <c r="A228" s="65" t="s">
        <v>377</v>
      </c>
      <c r="B228" s="65" t="s">
        <v>378</v>
      </c>
      <c r="C228" s="65" t="str">
        <f t="shared" si="21"/>
        <v>I2 Vehicle leaves roadway - exits carriageway</v>
      </c>
      <c r="D228" s="65"/>
      <c r="E228" s="65" t="s">
        <v>6</v>
      </c>
      <c r="F228" s="65" t="s">
        <v>158</v>
      </c>
      <c r="G228" s="65" t="s">
        <v>114</v>
      </c>
      <c r="H228" s="65" t="s">
        <v>159</v>
      </c>
      <c r="I228" s="65" t="str">
        <f t="shared" si="22"/>
        <v>C022 Disregard for road signs e.g. due to lack of credibility</v>
      </c>
      <c r="J228" s="65" t="str">
        <f t="shared" si="23"/>
        <v>C022 Disregard for road signs e.g. due to lack of credibility</v>
      </c>
      <c r="K228" s="65" t="str">
        <f t="shared" si="24"/>
        <v/>
      </c>
      <c r="L228" s="65" t="str">
        <f t="shared" si="25"/>
        <v>H015</v>
      </c>
      <c r="M228" s="65" t="str">
        <f t="shared" si="26"/>
        <v>Individual vehicle is driven too fast</v>
      </c>
      <c r="N228" s="65" t="s">
        <v>31</v>
      </c>
      <c r="O228" s="65" t="s">
        <v>116</v>
      </c>
      <c r="P228" s="65" t="str">
        <f t="shared" si="27"/>
        <v>Haz_06 Speed differential or Speed change</v>
      </c>
    </row>
    <row r="229" spans="1:16" x14ac:dyDescent="0.2">
      <c r="A229" s="65" t="s">
        <v>111</v>
      </c>
      <c r="B229" s="65" t="s">
        <v>112</v>
      </c>
      <c r="C229" s="65" t="str">
        <f t="shared" si="21"/>
        <v>I1 Vehicles collide in/on roadway</v>
      </c>
      <c r="D229" s="65"/>
      <c r="E229" s="65" t="s">
        <v>6</v>
      </c>
      <c r="F229" s="65" t="s">
        <v>160</v>
      </c>
      <c r="G229" s="65" t="s">
        <v>114</v>
      </c>
      <c r="H229" s="65" t="s">
        <v>161</v>
      </c>
      <c r="I229" s="65" t="str">
        <f t="shared" si="22"/>
        <v>C023 Driver distracted (other causes)</v>
      </c>
      <c r="J229" s="65" t="str">
        <f t="shared" si="23"/>
        <v>C023 Driver distracted (other causes)</v>
      </c>
      <c r="K229" s="65" t="str">
        <f t="shared" si="24"/>
        <v/>
      </c>
      <c r="L229" s="65" t="str">
        <f t="shared" si="25"/>
        <v>H015</v>
      </c>
      <c r="M229" s="65" t="str">
        <f t="shared" si="26"/>
        <v>Individual vehicle is driven too fast</v>
      </c>
      <c r="N229" s="65" t="s">
        <v>31</v>
      </c>
      <c r="O229" s="65" t="s">
        <v>116</v>
      </c>
      <c r="P229" s="65" t="str">
        <f t="shared" si="27"/>
        <v>Haz_06 Speed differential or Speed change</v>
      </c>
    </row>
    <row r="230" spans="1:16" x14ac:dyDescent="0.2">
      <c r="A230" s="65" t="s">
        <v>111</v>
      </c>
      <c r="B230" s="65" t="s">
        <v>112</v>
      </c>
      <c r="C230" s="65" t="str">
        <f t="shared" si="21"/>
        <v>I1 Vehicles collide in/on roadway</v>
      </c>
      <c r="D230" s="65"/>
      <c r="E230" s="65" t="s">
        <v>6</v>
      </c>
      <c r="F230" s="65" t="s">
        <v>160</v>
      </c>
      <c r="G230" s="65" t="s">
        <v>114</v>
      </c>
      <c r="H230" s="65" t="s">
        <v>161</v>
      </c>
      <c r="I230" s="65" t="str">
        <f t="shared" si="22"/>
        <v>C023 Driver distracted (other causes)</v>
      </c>
      <c r="J230" s="65" t="str">
        <f t="shared" si="23"/>
        <v>C023 Driver distracted (other causes)</v>
      </c>
      <c r="K230" s="65" t="str">
        <f t="shared" si="24"/>
        <v/>
      </c>
      <c r="L230" s="65" t="str">
        <f t="shared" si="25"/>
        <v>H019</v>
      </c>
      <c r="M230" s="65" t="str">
        <f t="shared" si="26"/>
        <v>Tailgating</v>
      </c>
      <c r="N230" s="65" t="s">
        <v>35</v>
      </c>
      <c r="O230" s="65" t="s">
        <v>116</v>
      </c>
      <c r="P230" s="65" t="str">
        <f t="shared" si="27"/>
        <v>Haz_06 Speed differential or Speed change</v>
      </c>
    </row>
    <row r="231" spans="1:16" x14ac:dyDescent="0.2">
      <c r="A231" s="65" t="s">
        <v>377</v>
      </c>
      <c r="B231" s="65" t="s">
        <v>378</v>
      </c>
      <c r="C231" s="65" t="str">
        <f t="shared" si="21"/>
        <v>I2 Vehicle leaves roadway - exits carriageway</v>
      </c>
      <c r="D231" s="65"/>
      <c r="E231" s="65" t="s">
        <v>6</v>
      </c>
      <c r="F231" s="65" t="s">
        <v>160</v>
      </c>
      <c r="G231" s="65" t="s">
        <v>114</v>
      </c>
      <c r="H231" s="65" t="s">
        <v>161</v>
      </c>
      <c r="I231" s="65" t="str">
        <f t="shared" si="22"/>
        <v>C023 Driver distracted (other causes)</v>
      </c>
      <c r="J231" s="65" t="str">
        <f t="shared" si="23"/>
        <v>C023 Driver distracted (other causes)</v>
      </c>
      <c r="K231" s="65" t="str">
        <f t="shared" si="24"/>
        <v/>
      </c>
      <c r="L231" s="65" t="str">
        <f t="shared" si="25"/>
        <v>H015</v>
      </c>
      <c r="M231" s="65" t="str">
        <f t="shared" si="26"/>
        <v>Individual vehicle is driven too fast</v>
      </c>
      <c r="N231" s="65" t="s">
        <v>31</v>
      </c>
      <c r="O231" s="65" t="s">
        <v>116</v>
      </c>
      <c r="P231" s="65" t="str">
        <f t="shared" si="27"/>
        <v>Haz_06 Speed differential or Speed change</v>
      </c>
    </row>
    <row r="232" spans="1:16" x14ac:dyDescent="0.2">
      <c r="A232" s="52" t="s">
        <v>111</v>
      </c>
      <c r="B232" s="52" t="s">
        <v>112</v>
      </c>
      <c r="C232" s="52" t="str">
        <f t="shared" si="21"/>
        <v>I1 Vehicles collide in/on roadway</v>
      </c>
      <c r="E232" s="52" t="s">
        <v>6</v>
      </c>
      <c r="F232" s="52" t="s">
        <v>188</v>
      </c>
      <c r="G232" s="52" t="s">
        <v>114</v>
      </c>
      <c r="H232" s="52" t="s">
        <v>189</v>
      </c>
      <c r="I232" s="52" t="str">
        <f t="shared" si="22"/>
        <v>C037 Debris or obstruction on roadway</v>
      </c>
      <c r="J232" s="52" t="str">
        <f t="shared" si="23"/>
        <v>C037 Debris or obstruction on roadway</v>
      </c>
      <c r="K232" s="52" t="str">
        <f t="shared" si="24"/>
        <v/>
      </c>
      <c r="L232" s="52" t="str">
        <f t="shared" si="25"/>
        <v>H022</v>
      </c>
      <c r="M232" s="52" t="str">
        <f t="shared" si="26"/>
        <v>Vehicle in/on roadway decelerates suddenly</v>
      </c>
      <c r="N232" s="52" t="s">
        <v>38</v>
      </c>
      <c r="O232" s="52" t="s">
        <v>119</v>
      </c>
      <c r="P232" s="52" t="str">
        <f t="shared" si="27"/>
        <v>Haz_06 Speed differential or Speed change</v>
      </c>
    </row>
    <row r="233" spans="1:16" x14ac:dyDescent="0.2">
      <c r="A233" s="52" t="s">
        <v>111</v>
      </c>
      <c r="B233" s="52" t="s">
        <v>112</v>
      </c>
      <c r="C233" s="52" t="str">
        <f t="shared" si="21"/>
        <v>I1 Vehicles collide in/on roadway</v>
      </c>
      <c r="E233" s="52" t="s">
        <v>6</v>
      </c>
      <c r="F233" s="52" t="s">
        <v>188</v>
      </c>
      <c r="G233" s="52" t="s">
        <v>114</v>
      </c>
      <c r="H233" s="52" t="s">
        <v>189</v>
      </c>
      <c r="I233" s="52" t="str">
        <f t="shared" si="22"/>
        <v>C037 Debris or obstruction on roadway</v>
      </c>
      <c r="J233" s="52" t="str">
        <f t="shared" si="23"/>
        <v>C037 Debris or obstruction on roadway</v>
      </c>
      <c r="K233" s="52" t="str">
        <f t="shared" si="24"/>
        <v/>
      </c>
      <c r="L233" s="52" t="str">
        <f t="shared" si="25"/>
        <v>H022</v>
      </c>
      <c r="M233" s="52" t="str">
        <f t="shared" si="26"/>
        <v>Vehicle in/on roadway decelerates suddenly</v>
      </c>
      <c r="N233" s="52" t="s">
        <v>38</v>
      </c>
      <c r="O233" s="52" t="s">
        <v>119</v>
      </c>
      <c r="P233" s="52" t="str">
        <f t="shared" si="27"/>
        <v>Haz_06 Speed differential or Speed change</v>
      </c>
    </row>
    <row r="234" spans="1:16" x14ac:dyDescent="0.2">
      <c r="A234" s="52" t="s">
        <v>377</v>
      </c>
      <c r="B234" s="52" t="s">
        <v>378</v>
      </c>
      <c r="C234" s="52" t="str">
        <f t="shared" si="21"/>
        <v>I2 Vehicle leaves roadway - exits carriageway</v>
      </c>
      <c r="E234" s="52" t="s">
        <v>6</v>
      </c>
      <c r="F234" s="52" t="s">
        <v>188</v>
      </c>
      <c r="G234" s="52" t="s">
        <v>114</v>
      </c>
      <c r="H234" s="52" t="s">
        <v>189</v>
      </c>
      <c r="I234" s="52" t="str">
        <f t="shared" si="22"/>
        <v>C037 Debris or obstruction on roadway</v>
      </c>
      <c r="J234" s="52" t="str">
        <f t="shared" si="23"/>
        <v>C037 Debris or obstruction on roadway</v>
      </c>
      <c r="K234" s="52" t="str">
        <f t="shared" si="24"/>
        <v/>
      </c>
      <c r="L234" s="52" t="str">
        <f t="shared" si="25"/>
        <v>H022</v>
      </c>
      <c r="M234" s="52" t="str">
        <f t="shared" si="26"/>
        <v>Vehicle in/on roadway decelerates suddenly</v>
      </c>
      <c r="N234" s="52" t="s">
        <v>38</v>
      </c>
      <c r="O234" s="52" t="s">
        <v>119</v>
      </c>
      <c r="P234" s="52" t="str">
        <f t="shared" si="27"/>
        <v>Haz_06 Speed differential or Speed change</v>
      </c>
    </row>
    <row r="235" spans="1:16" x14ac:dyDescent="0.2">
      <c r="A235" s="52" t="s">
        <v>377</v>
      </c>
      <c r="B235" s="52" t="s">
        <v>378</v>
      </c>
      <c r="C235" s="52" t="str">
        <f t="shared" si="21"/>
        <v>I2 Vehicle leaves roadway - exits carriageway</v>
      </c>
      <c r="E235" s="52" t="s">
        <v>6</v>
      </c>
      <c r="F235" s="52" t="s">
        <v>188</v>
      </c>
      <c r="G235" s="52" t="s">
        <v>114</v>
      </c>
      <c r="H235" s="52" t="s">
        <v>189</v>
      </c>
      <c r="I235" s="52" t="str">
        <f t="shared" si="22"/>
        <v>C037 Debris or obstruction on roadway</v>
      </c>
      <c r="J235" s="52" t="str">
        <f t="shared" si="23"/>
        <v>C037 Debris or obstruction on roadway</v>
      </c>
      <c r="K235" s="52" t="str">
        <f t="shared" si="24"/>
        <v/>
      </c>
      <c r="L235" s="52" t="str">
        <f t="shared" si="25"/>
        <v>H022</v>
      </c>
      <c r="M235" s="52" t="str">
        <f t="shared" si="26"/>
        <v>Vehicle in/on roadway decelerates suddenly</v>
      </c>
      <c r="N235" s="52" t="s">
        <v>38</v>
      </c>
      <c r="O235" s="52" t="s">
        <v>119</v>
      </c>
      <c r="P235" s="52" t="str">
        <f t="shared" si="27"/>
        <v>Haz_06 Speed differential or Speed change</v>
      </c>
    </row>
    <row r="236" spans="1:16" x14ac:dyDescent="0.2">
      <c r="A236" s="52" t="s">
        <v>462</v>
      </c>
      <c r="B236" s="52" t="s">
        <v>463</v>
      </c>
      <c r="C236" s="52" t="str">
        <f t="shared" si="21"/>
        <v>I7 Personal Harm (Non Collision)</v>
      </c>
      <c r="D236" s="52" t="s">
        <v>485</v>
      </c>
      <c r="E236" s="52" t="s">
        <v>6</v>
      </c>
      <c r="F236" s="52" t="s">
        <v>188</v>
      </c>
      <c r="G236" s="52" t="s">
        <v>114</v>
      </c>
      <c r="H236" s="52" t="s">
        <v>189</v>
      </c>
      <c r="I236" s="52" t="str">
        <f t="shared" si="22"/>
        <v>C037 Debris or obstruction on roadway</v>
      </c>
      <c r="J236" s="52" t="str">
        <f t="shared" si="23"/>
        <v>C037 Debris or obstruction on roadway</v>
      </c>
      <c r="K236" s="52" t="str">
        <f t="shared" si="24"/>
        <v/>
      </c>
      <c r="L236" s="52" t="str">
        <f t="shared" si="25"/>
        <v>H022</v>
      </c>
      <c r="M236" s="52" t="str">
        <f t="shared" si="26"/>
        <v>Vehicle in/on roadway decelerates suddenly</v>
      </c>
      <c r="N236" s="52" t="s">
        <v>38</v>
      </c>
      <c r="O236" s="52" t="s">
        <v>119</v>
      </c>
      <c r="P236" s="52" t="str">
        <f t="shared" si="27"/>
        <v>Haz_06 Speed differential or Speed change</v>
      </c>
    </row>
    <row r="237" spans="1:16" x14ac:dyDescent="0.2">
      <c r="A237" s="52" t="s">
        <v>111</v>
      </c>
      <c r="B237" s="52" t="s">
        <v>112</v>
      </c>
      <c r="C237" s="52" t="str">
        <f t="shared" si="21"/>
        <v>I1 Vehicles collide in/on roadway</v>
      </c>
      <c r="E237" s="52" t="s">
        <v>6</v>
      </c>
      <c r="F237" s="52" t="s">
        <v>188</v>
      </c>
      <c r="G237" s="52" t="s">
        <v>309</v>
      </c>
      <c r="H237" s="52" t="s">
        <v>311</v>
      </c>
      <c r="I237" s="52" t="str">
        <f t="shared" si="22"/>
        <v>C037 Debris or obstruction on roadway (sub-cause)</v>
      </c>
      <c r="J237" s="52" t="str">
        <f t="shared" si="23"/>
        <v>C109 Derailment</v>
      </c>
      <c r="K237" s="52" t="str">
        <f t="shared" si="24"/>
        <v>C037 Debris or obstruction on roadway (sub-cause)</v>
      </c>
      <c r="L237" s="52" t="str">
        <f t="shared" si="25"/>
        <v>H022</v>
      </c>
      <c r="M237" s="52" t="str">
        <f t="shared" si="26"/>
        <v>Vehicle in/on roadway decelerates suddenly</v>
      </c>
      <c r="N237" s="52" t="s">
        <v>38</v>
      </c>
      <c r="O237" s="52" t="s">
        <v>119</v>
      </c>
      <c r="P237" s="52" t="str">
        <f t="shared" si="27"/>
        <v>Haz_06 Speed differential or Speed change</v>
      </c>
    </row>
    <row r="238" spans="1:16" x14ac:dyDescent="0.2">
      <c r="A238" s="52" t="s">
        <v>377</v>
      </c>
      <c r="B238" s="52" t="s">
        <v>378</v>
      </c>
      <c r="C238" s="52" t="str">
        <f t="shared" si="21"/>
        <v>I2 Vehicle leaves roadway - exits carriageway</v>
      </c>
      <c r="E238" s="52" t="s">
        <v>6</v>
      </c>
      <c r="F238" s="52" t="s">
        <v>188</v>
      </c>
      <c r="G238" s="52" t="s">
        <v>309</v>
      </c>
      <c r="H238" s="52" t="s">
        <v>311</v>
      </c>
      <c r="I238" s="52" t="str">
        <f t="shared" si="22"/>
        <v>C037 Debris or obstruction on roadway (sub-cause)</v>
      </c>
      <c r="J238" s="52" t="str">
        <f t="shared" si="23"/>
        <v>C109 Derailment</v>
      </c>
      <c r="K238" s="52" t="str">
        <f t="shared" si="24"/>
        <v>C037 Debris or obstruction on roadway (sub-cause)</v>
      </c>
      <c r="L238" s="52" t="str">
        <f t="shared" si="25"/>
        <v>H022</v>
      </c>
      <c r="M238" s="52" t="str">
        <f t="shared" si="26"/>
        <v>Vehicle in/on roadway decelerates suddenly</v>
      </c>
      <c r="N238" s="52" t="s">
        <v>38</v>
      </c>
      <c r="O238" s="52" t="s">
        <v>119</v>
      </c>
      <c r="P238" s="52" t="str">
        <f t="shared" si="27"/>
        <v>Haz_06 Speed differential or Speed change</v>
      </c>
    </row>
    <row r="239" spans="1:16" x14ac:dyDescent="0.2">
      <c r="A239" s="52" t="s">
        <v>462</v>
      </c>
      <c r="B239" s="52" t="s">
        <v>463</v>
      </c>
      <c r="C239" s="52" t="str">
        <f t="shared" si="21"/>
        <v>I7 Personal Harm (Non Collision)</v>
      </c>
      <c r="D239" s="52" t="s">
        <v>485</v>
      </c>
      <c r="E239" s="52" t="s">
        <v>6</v>
      </c>
      <c r="F239" s="52" t="s">
        <v>188</v>
      </c>
      <c r="G239" s="52" t="s">
        <v>309</v>
      </c>
      <c r="H239" s="52" t="s">
        <v>311</v>
      </c>
      <c r="I239" s="52" t="str">
        <f t="shared" si="22"/>
        <v>C037 Debris or obstruction on roadway (sub-cause)</v>
      </c>
      <c r="J239" s="52" t="str">
        <f t="shared" si="23"/>
        <v>C109 Derailment</v>
      </c>
      <c r="K239" s="52" t="str">
        <f t="shared" si="24"/>
        <v>C037 Debris or obstruction on roadway (sub-cause)</v>
      </c>
      <c r="L239" s="52" t="str">
        <f t="shared" si="25"/>
        <v>H022</v>
      </c>
      <c r="M239" s="52" t="str">
        <f t="shared" si="26"/>
        <v>Vehicle in/on roadway decelerates suddenly</v>
      </c>
      <c r="N239" s="52" t="s">
        <v>38</v>
      </c>
      <c r="O239" s="52" t="s">
        <v>119</v>
      </c>
      <c r="P239" s="52" t="str">
        <f t="shared" si="27"/>
        <v>Haz_06 Speed differential or Speed change</v>
      </c>
    </row>
    <row r="240" spans="1:16" x14ac:dyDescent="0.2">
      <c r="A240" s="52" t="s">
        <v>111</v>
      </c>
      <c r="B240" s="52" t="s">
        <v>112</v>
      </c>
      <c r="C240" s="52" t="str">
        <f t="shared" si="21"/>
        <v>I1 Vehicles collide in/on roadway</v>
      </c>
      <c r="E240" s="52" t="s">
        <v>6</v>
      </c>
      <c r="F240" s="52" t="s">
        <v>190</v>
      </c>
      <c r="G240" s="52" t="s">
        <v>114</v>
      </c>
      <c r="H240" s="52" t="s">
        <v>191</v>
      </c>
      <c r="I240" s="52" t="str">
        <f t="shared" si="22"/>
        <v>C038 Encounters abnormal/Oversize load</v>
      </c>
      <c r="J240" s="52" t="str">
        <f t="shared" si="23"/>
        <v>C038 Encounters abnormal/Oversize load</v>
      </c>
      <c r="K240" s="52" t="str">
        <f t="shared" si="24"/>
        <v/>
      </c>
      <c r="L240" s="52" t="str">
        <f t="shared" si="25"/>
        <v>H022</v>
      </c>
      <c r="M240" s="52" t="str">
        <f t="shared" si="26"/>
        <v>Vehicle in/on roadway decelerates suddenly</v>
      </c>
      <c r="N240" s="52" t="s">
        <v>38</v>
      </c>
      <c r="O240" s="52" t="s">
        <v>119</v>
      </c>
      <c r="P240" s="52" t="str">
        <f t="shared" si="27"/>
        <v>Haz_06 Speed differential or Speed change</v>
      </c>
    </row>
    <row r="241" spans="1:16" x14ac:dyDescent="0.2">
      <c r="A241" s="52" t="s">
        <v>377</v>
      </c>
      <c r="B241" s="52" t="s">
        <v>378</v>
      </c>
      <c r="C241" s="52" t="str">
        <f t="shared" si="21"/>
        <v>I2 Vehicle leaves roadway - exits carriageway</v>
      </c>
      <c r="E241" s="52" t="s">
        <v>6</v>
      </c>
      <c r="F241" s="52" t="s">
        <v>190</v>
      </c>
      <c r="G241" s="52" t="s">
        <v>114</v>
      </c>
      <c r="H241" s="52" t="s">
        <v>191</v>
      </c>
      <c r="I241" s="52" t="str">
        <f t="shared" si="22"/>
        <v>C038 Encounters abnormal/Oversize load</v>
      </c>
      <c r="J241" s="52" t="str">
        <f t="shared" si="23"/>
        <v>C038 Encounters abnormal/Oversize load</v>
      </c>
      <c r="K241" s="52" t="str">
        <f t="shared" si="24"/>
        <v/>
      </c>
      <c r="L241" s="52" t="str">
        <f t="shared" si="25"/>
        <v>H022</v>
      </c>
      <c r="M241" s="52" t="str">
        <f t="shared" si="26"/>
        <v>Vehicle in/on roadway decelerates suddenly</v>
      </c>
      <c r="N241" s="52" t="s">
        <v>38</v>
      </c>
      <c r="O241" s="52" t="s">
        <v>119</v>
      </c>
      <c r="P241" s="52" t="str">
        <f t="shared" si="27"/>
        <v>Haz_06 Speed differential or Speed change</v>
      </c>
    </row>
    <row r="242" spans="1:16" x14ac:dyDescent="0.2">
      <c r="A242" s="52" t="s">
        <v>462</v>
      </c>
      <c r="B242" s="52" t="s">
        <v>463</v>
      </c>
      <c r="C242" s="52" t="str">
        <f t="shared" si="21"/>
        <v>I7 Personal Harm (Non Collision)</v>
      </c>
      <c r="D242" s="52" t="s">
        <v>485</v>
      </c>
      <c r="E242" s="52" t="s">
        <v>6</v>
      </c>
      <c r="F242" s="52" t="s">
        <v>190</v>
      </c>
      <c r="G242" s="52" t="s">
        <v>114</v>
      </c>
      <c r="H242" s="52" t="s">
        <v>191</v>
      </c>
      <c r="I242" s="52" t="str">
        <f t="shared" si="22"/>
        <v>C038 Encounters abnormal/Oversize load</v>
      </c>
      <c r="J242" s="52" t="str">
        <f t="shared" si="23"/>
        <v>C038 Encounters abnormal/Oversize load</v>
      </c>
      <c r="K242" s="52" t="str">
        <f t="shared" si="24"/>
        <v/>
      </c>
      <c r="L242" s="52" t="str">
        <f t="shared" si="25"/>
        <v>H022</v>
      </c>
      <c r="M242" s="52" t="str">
        <f t="shared" si="26"/>
        <v>Vehicle in/on roadway decelerates suddenly</v>
      </c>
      <c r="N242" s="52" t="s">
        <v>38</v>
      </c>
      <c r="O242" s="52" t="s">
        <v>119</v>
      </c>
      <c r="P242" s="52" t="str">
        <f t="shared" si="27"/>
        <v>Haz_06 Speed differential or Speed change</v>
      </c>
    </row>
    <row r="243" spans="1:16" x14ac:dyDescent="0.2">
      <c r="A243" s="52" t="s">
        <v>462</v>
      </c>
      <c r="B243" s="52" t="s">
        <v>463</v>
      </c>
      <c r="C243" s="52" t="str">
        <f t="shared" si="21"/>
        <v>I7 Personal Harm (Non Collision)</v>
      </c>
      <c r="D243" s="52" t="s">
        <v>485</v>
      </c>
      <c r="E243" s="52" t="s">
        <v>6</v>
      </c>
      <c r="F243" s="52" t="s">
        <v>192</v>
      </c>
      <c r="G243" s="52" t="s">
        <v>114</v>
      </c>
      <c r="H243" s="52" t="s">
        <v>193</v>
      </c>
      <c r="I243" s="52" t="str">
        <f t="shared" si="22"/>
        <v>C039 Encounters Emergency Service Vehicle on Call</v>
      </c>
      <c r="J243" s="52" t="str">
        <f t="shared" si="23"/>
        <v>C039 Encounters Emergency Service Vehicle on Call</v>
      </c>
      <c r="K243" s="52" t="str">
        <f t="shared" si="24"/>
        <v/>
      </c>
      <c r="L243" s="52" t="str">
        <f t="shared" si="25"/>
        <v>H022</v>
      </c>
      <c r="M243" s="52" t="str">
        <f t="shared" si="26"/>
        <v>Vehicle in/on roadway decelerates suddenly</v>
      </c>
      <c r="N243" s="52" t="s">
        <v>38</v>
      </c>
      <c r="O243" s="52" t="s">
        <v>119</v>
      </c>
      <c r="P243" s="52" t="str">
        <f t="shared" si="27"/>
        <v>Haz_06 Speed differential or Speed change</v>
      </c>
    </row>
    <row r="244" spans="1:16" x14ac:dyDescent="0.2">
      <c r="A244" s="52" t="s">
        <v>111</v>
      </c>
      <c r="B244" s="52" t="s">
        <v>112</v>
      </c>
      <c r="C244" s="52" t="str">
        <f t="shared" si="21"/>
        <v>I1 Vehicles collide in/on roadway</v>
      </c>
      <c r="E244" s="52" t="s">
        <v>6</v>
      </c>
      <c r="F244" s="52" t="s">
        <v>194</v>
      </c>
      <c r="G244" s="52" t="s">
        <v>114</v>
      </c>
      <c r="H244" s="52" t="s">
        <v>195</v>
      </c>
      <c r="I244" s="52" t="str">
        <f t="shared" si="22"/>
        <v>C040 Pedestrian crossing roadway</v>
      </c>
      <c r="J244" s="52" t="str">
        <f t="shared" si="23"/>
        <v>C040 Pedestrian crossing roadway</v>
      </c>
      <c r="K244" s="52" t="str">
        <f t="shared" si="24"/>
        <v/>
      </c>
      <c r="L244" s="52" t="str">
        <f t="shared" si="25"/>
        <v>H022</v>
      </c>
      <c r="M244" s="52" t="str">
        <f t="shared" si="26"/>
        <v>Vehicle in/on roadway decelerates suddenly</v>
      </c>
      <c r="N244" s="52" t="s">
        <v>38</v>
      </c>
      <c r="O244" s="52" t="s">
        <v>119</v>
      </c>
      <c r="P244" s="52" t="str">
        <f t="shared" si="27"/>
        <v>Haz_06 Speed differential or Speed change</v>
      </c>
    </row>
    <row r="245" spans="1:16" x14ac:dyDescent="0.2">
      <c r="A245" s="52" t="s">
        <v>377</v>
      </c>
      <c r="B245" s="52" t="s">
        <v>378</v>
      </c>
      <c r="C245" s="52" t="str">
        <f t="shared" si="21"/>
        <v>I2 Vehicle leaves roadway - exits carriageway</v>
      </c>
      <c r="E245" s="52" t="s">
        <v>6</v>
      </c>
      <c r="F245" s="52" t="s">
        <v>194</v>
      </c>
      <c r="G245" s="52" t="s">
        <v>114</v>
      </c>
      <c r="H245" s="52" t="s">
        <v>195</v>
      </c>
      <c r="I245" s="52" t="str">
        <f t="shared" si="22"/>
        <v>C040 Pedestrian crossing roadway</v>
      </c>
      <c r="J245" s="52" t="str">
        <f t="shared" si="23"/>
        <v>C040 Pedestrian crossing roadway</v>
      </c>
      <c r="K245" s="52" t="str">
        <f t="shared" si="24"/>
        <v/>
      </c>
      <c r="L245" s="52" t="str">
        <f t="shared" si="25"/>
        <v>H022</v>
      </c>
      <c r="M245" s="52" t="str">
        <f t="shared" si="26"/>
        <v>Vehicle in/on roadway decelerates suddenly</v>
      </c>
      <c r="N245" s="52" t="s">
        <v>38</v>
      </c>
      <c r="O245" s="52" t="s">
        <v>119</v>
      </c>
      <c r="P245" s="52" t="str">
        <f t="shared" si="27"/>
        <v>Haz_06 Speed differential or Speed change</v>
      </c>
    </row>
    <row r="246" spans="1:16" x14ac:dyDescent="0.2">
      <c r="A246" s="52" t="s">
        <v>462</v>
      </c>
      <c r="B246" s="52" t="s">
        <v>463</v>
      </c>
      <c r="C246" s="52" t="str">
        <f t="shared" si="21"/>
        <v>I7 Personal Harm (Non Collision)</v>
      </c>
      <c r="D246" s="52" t="s">
        <v>485</v>
      </c>
      <c r="E246" s="52" t="s">
        <v>6</v>
      </c>
      <c r="F246" s="52" t="s">
        <v>194</v>
      </c>
      <c r="G246" s="52" t="s">
        <v>114</v>
      </c>
      <c r="H246" s="52" t="s">
        <v>195</v>
      </c>
      <c r="I246" s="52" t="str">
        <f t="shared" si="22"/>
        <v>C040 Pedestrian crossing roadway</v>
      </c>
      <c r="J246" s="52" t="str">
        <f t="shared" si="23"/>
        <v>C040 Pedestrian crossing roadway</v>
      </c>
      <c r="K246" s="52" t="str">
        <f t="shared" si="24"/>
        <v/>
      </c>
      <c r="L246" s="52" t="str">
        <f t="shared" si="25"/>
        <v>H022</v>
      </c>
      <c r="M246" s="52" t="str">
        <f t="shared" si="26"/>
        <v>Vehicle in/on roadway decelerates suddenly</v>
      </c>
      <c r="N246" s="52" t="s">
        <v>38</v>
      </c>
      <c r="O246" s="52" t="s">
        <v>119</v>
      </c>
      <c r="P246" s="52" t="str">
        <f t="shared" si="27"/>
        <v>Haz_06 Speed differential or Speed change</v>
      </c>
    </row>
    <row r="247" spans="1:16" x14ac:dyDescent="0.2">
      <c r="A247" s="52" t="s">
        <v>111</v>
      </c>
      <c r="B247" s="52" t="s">
        <v>112</v>
      </c>
      <c r="C247" s="52" t="str">
        <f t="shared" si="21"/>
        <v>I1 Vehicles collide in/on roadway</v>
      </c>
      <c r="E247" s="52" t="s">
        <v>6</v>
      </c>
      <c r="F247" s="52" t="s">
        <v>196</v>
      </c>
      <c r="G247" s="52" t="s">
        <v>194</v>
      </c>
      <c r="H247" s="52" t="s">
        <v>197</v>
      </c>
      <c r="I247" s="52" t="str">
        <f t="shared" si="22"/>
        <v>C041 Pedestrian crosses both carriageways to reach emergency phone (sub-cause)</v>
      </c>
      <c r="J247" s="52" t="str">
        <f t="shared" si="23"/>
        <v>C040 Pedestrian crossing roadway</v>
      </c>
      <c r="K247" s="52" t="str">
        <f t="shared" si="24"/>
        <v>C041 Pedestrian crosses both carriageways to reach emergency phone (sub-cause)</v>
      </c>
      <c r="L247" s="52" t="str">
        <f t="shared" si="25"/>
        <v>H022</v>
      </c>
      <c r="M247" s="52" t="str">
        <f t="shared" si="26"/>
        <v>Vehicle in/on roadway decelerates suddenly</v>
      </c>
      <c r="N247" s="52" t="s">
        <v>38</v>
      </c>
      <c r="O247" s="52" t="s">
        <v>119</v>
      </c>
      <c r="P247" s="52" t="str">
        <f t="shared" si="27"/>
        <v>Haz_06 Speed differential or Speed change</v>
      </c>
    </row>
    <row r="248" spans="1:16" x14ac:dyDescent="0.2">
      <c r="A248" s="52" t="s">
        <v>377</v>
      </c>
      <c r="B248" s="52" t="s">
        <v>378</v>
      </c>
      <c r="C248" s="52" t="str">
        <f t="shared" si="21"/>
        <v>I2 Vehicle leaves roadway - exits carriageway</v>
      </c>
      <c r="E248" s="52" t="s">
        <v>6</v>
      </c>
      <c r="F248" s="52" t="s">
        <v>196</v>
      </c>
      <c r="G248" s="52" t="s">
        <v>194</v>
      </c>
      <c r="H248" s="52" t="s">
        <v>197</v>
      </c>
      <c r="I248" s="52" t="str">
        <f t="shared" si="22"/>
        <v>C041 Pedestrian crosses both carriageways to reach emergency phone (sub-cause)</v>
      </c>
      <c r="J248" s="52" t="str">
        <f t="shared" si="23"/>
        <v>C040 Pedestrian crossing roadway</v>
      </c>
      <c r="K248" s="52" t="str">
        <f t="shared" si="24"/>
        <v>C041 Pedestrian crosses both carriageways to reach emergency phone (sub-cause)</v>
      </c>
      <c r="L248" s="52" t="str">
        <f t="shared" si="25"/>
        <v>H022</v>
      </c>
      <c r="M248" s="52" t="str">
        <f t="shared" si="26"/>
        <v>Vehicle in/on roadway decelerates suddenly</v>
      </c>
      <c r="N248" s="52" t="s">
        <v>38</v>
      </c>
      <c r="O248" s="52" t="s">
        <v>119</v>
      </c>
      <c r="P248" s="52" t="str">
        <f t="shared" si="27"/>
        <v>Haz_06 Speed differential or Speed change</v>
      </c>
    </row>
    <row r="249" spans="1:16" x14ac:dyDescent="0.2">
      <c r="A249" s="52" t="s">
        <v>462</v>
      </c>
      <c r="B249" s="52" t="s">
        <v>463</v>
      </c>
      <c r="C249" s="52" t="str">
        <f t="shared" si="21"/>
        <v>I7 Personal Harm (Non Collision)</v>
      </c>
      <c r="D249" s="52" t="s">
        <v>485</v>
      </c>
      <c r="E249" s="52" t="s">
        <v>6</v>
      </c>
      <c r="F249" s="52" t="s">
        <v>196</v>
      </c>
      <c r="G249" s="52" t="s">
        <v>194</v>
      </c>
      <c r="H249" s="52" t="s">
        <v>197</v>
      </c>
      <c r="I249" s="52" t="str">
        <f t="shared" si="22"/>
        <v>C041 Pedestrian crosses both carriageways to reach emergency phone (sub-cause)</v>
      </c>
      <c r="J249" s="52" t="str">
        <f t="shared" si="23"/>
        <v>C040 Pedestrian crossing roadway</v>
      </c>
      <c r="K249" s="52" t="str">
        <f t="shared" si="24"/>
        <v>C041 Pedestrian crosses both carriageways to reach emergency phone (sub-cause)</v>
      </c>
      <c r="L249" s="52" t="str">
        <f t="shared" si="25"/>
        <v>H022</v>
      </c>
      <c r="M249" s="52" t="str">
        <f t="shared" si="26"/>
        <v>Vehicle in/on roadway decelerates suddenly</v>
      </c>
      <c r="N249" s="52" t="s">
        <v>38</v>
      </c>
      <c r="O249" s="52" t="s">
        <v>119</v>
      </c>
      <c r="P249" s="52" t="str">
        <f t="shared" si="27"/>
        <v>Haz_06 Speed differential or Speed change</v>
      </c>
    </row>
    <row r="250" spans="1:16" x14ac:dyDescent="0.2">
      <c r="A250" s="52" t="s">
        <v>111</v>
      </c>
      <c r="B250" s="52" t="s">
        <v>112</v>
      </c>
      <c r="C250" s="52" t="str">
        <f t="shared" si="21"/>
        <v>I1 Vehicles collide in/on roadway</v>
      </c>
      <c r="E250" s="52" t="s">
        <v>6</v>
      </c>
      <c r="F250" s="52" t="s">
        <v>198</v>
      </c>
      <c r="G250" s="52" t="s">
        <v>194</v>
      </c>
      <c r="H250" s="52" t="s">
        <v>199</v>
      </c>
      <c r="I250" s="52" t="str">
        <f t="shared" si="22"/>
        <v>C042 Pedestrian crossing lanes from broken down vehicle (sub-cause)</v>
      </c>
      <c r="J250" s="52" t="str">
        <f t="shared" si="23"/>
        <v>C040 Pedestrian crossing roadway</v>
      </c>
      <c r="K250" s="52" t="str">
        <f t="shared" si="24"/>
        <v>C042 Pedestrian crossing lanes from broken down vehicle (sub-cause)</v>
      </c>
      <c r="L250" s="52" t="str">
        <f t="shared" si="25"/>
        <v>H022</v>
      </c>
      <c r="M250" s="52" t="str">
        <f t="shared" si="26"/>
        <v>Vehicle in/on roadway decelerates suddenly</v>
      </c>
      <c r="N250" s="52" t="s">
        <v>38</v>
      </c>
      <c r="O250" s="52" t="s">
        <v>119</v>
      </c>
      <c r="P250" s="52" t="str">
        <f t="shared" si="27"/>
        <v>Haz_06 Speed differential or Speed change</v>
      </c>
    </row>
    <row r="251" spans="1:16" x14ac:dyDescent="0.2">
      <c r="A251" s="52" t="s">
        <v>377</v>
      </c>
      <c r="B251" s="52" t="s">
        <v>378</v>
      </c>
      <c r="C251" s="52" t="str">
        <f t="shared" si="21"/>
        <v>I2 Vehicle leaves roadway - exits carriageway</v>
      </c>
      <c r="E251" s="52" t="s">
        <v>6</v>
      </c>
      <c r="F251" s="52" t="s">
        <v>198</v>
      </c>
      <c r="G251" s="52" t="s">
        <v>194</v>
      </c>
      <c r="H251" s="52" t="s">
        <v>199</v>
      </c>
      <c r="I251" s="52" t="str">
        <f t="shared" si="22"/>
        <v>C042 Pedestrian crossing lanes from broken down vehicle (sub-cause)</v>
      </c>
      <c r="J251" s="52" t="str">
        <f t="shared" si="23"/>
        <v>C040 Pedestrian crossing roadway</v>
      </c>
      <c r="K251" s="52" t="str">
        <f t="shared" si="24"/>
        <v>C042 Pedestrian crossing lanes from broken down vehicle (sub-cause)</v>
      </c>
      <c r="L251" s="52" t="str">
        <f t="shared" si="25"/>
        <v>H022</v>
      </c>
      <c r="M251" s="52" t="str">
        <f t="shared" si="26"/>
        <v>Vehicle in/on roadway decelerates suddenly</v>
      </c>
      <c r="N251" s="52" t="s">
        <v>38</v>
      </c>
      <c r="O251" s="52" t="s">
        <v>119</v>
      </c>
      <c r="P251" s="52" t="str">
        <f t="shared" si="27"/>
        <v>Haz_06 Speed differential or Speed change</v>
      </c>
    </row>
    <row r="252" spans="1:16" x14ac:dyDescent="0.2">
      <c r="A252" s="52" t="s">
        <v>462</v>
      </c>
      <c r="B252" s="52" t="s">
        <v>463</v>
      </c>
      <c r="C252" s="52" t="str">
        <f t="shared" si="21"/>
        <v>I7 Personal Harm (Non Collision)</v>
      </c>
      <c r="D252" s="52" t="s">
        <v>485</v>
      </c>
      <c r="E252" s="52" t="s">
        <v>6</v>
      </c>
      <c r="F252" s="52" t="s">
        <v>198</v>
      </c>
      <c r="G252" s="52" t="s">
        <v>194</v>
      </c>
      <c r="H252" s="52" t="s">
        <v>199</v>
      </c>
      <c r="I252" s="52" t="str">
        <f t="shared" si="22"/>
        <v>C042 Pedestrian crossing lanes from broken down vehicle (sub-cause)</v>
      </c>
      <c r="J252" s="52" t="str">
        <f t="shared" si="23"/>
        <v>C040 Pedestrian crossing roadway</v>
      </c>
      <c r="K252" s="52" t="str">
        <f t="shared" si="24"/>
        <v>C042 Pedestrian crossing lanes from broken down vehicle (sub-cause)</v>
      </c>
      <c r="L252" s="52" t="str">
        <f t="shared" si="25"/>
        <v>H022</v>
      </c>
      <c r="M252" s="52" t="str">
        <f t="shared" si="26"/>
        <v>Vehicle in/on roadway decelerates suddenly</v>
      </c>
      <c r="N252" s="52" t="s">
        <v>38</v>
      </c>
      <c r="O252" s="52" t="s">
        <v>119</v>
      </c>
      <c r="P252" s="52" t="str">
        <f t="shared" si="27"/>
        <v>Haz_06 Speed differential or Speed change</v>
      </c>
    </row>
    <row r="253" spans="1:16" x14ac:dyDescent="0.2">
      <c r="A253" s="52" t="s">
        <v>111</v>
      </c>
      <c r="B253" s="52" t="s">
        <v>112</v>
      </c>
      <c r="C253" s="52" t="str">
        <f t="shared" si="21"/>
        <v>I1 Vehicles collide in/on roadway</v>
      </c>
      <c r="E253" s="52" t="s">
        <v>6</v>
      </c>
      <c r="F253" s="52" t="s">
        <v>200</v>
      </c>
      <c r="G253" s="52" t="s">
        <v>194</v>
      </c>
      <c r="H253" s="52" t="s">
        <v>201</v>
      </c>
      <c r="I253" s="52" t="str">
        <f t="shared" si="22"/>
        <v>C043 Shortcut (sub-cause)</v>
      </c>
      <c r="J253" s="52" t="str">
        <f t="shared" si="23"/>
        <v>C040 Pedestrian crossing roadway</v>
      </c>
      <c r="K253" s="52" t="str">
        <f t="shared" si="24"/>
        <v>C043 Shortcut (sub-cause)</v>
      </c>
      <c r="L253" s="52" t="str">
        <f t="shared" si="25"/>
        <v>H022</v>
      </c>
      <c r="M253" s="52" t="str">
        <f t="shared" si="26"/>
        <v>Vehicle in/on roadway decelerates suddenly</v>
      </c>
      <c r="N253" s="52" t="s">
        <v>38</v>
      </c>
      <c r="O253" s="52" t="s">
        <v>119</v>
      </c>
      <c r="P253" s="52" t="str">
        <f t="shared" si="27"/>
        <v>Haz_06 Speed differential or Speed change</v>
      </c>
    </row>
    <row r="254" spans="1:16" x14ac:dyDescent="0.2">
      <c r="A254" s="52" t="s">
        <v>377</v>
      </c>
      <c r="B254" s="52" t="s">
        <v>378</v>
      </c>
      <c r="C254" s="52" t="str">
        <f t="shared" si="21"/>
        <v>I2 Vehicle leaves roadway - exits carriageway</v>
      </c>
      <c r="E254" s="52" t="s">
        <v>6</v>
      </c>
      <c r="F254" s="52" t="s">
        <v>200</v>
      </c>
      <c r="G254" s="52" t="s">
        <v>194</v>
      </c>
      <c r="H254" s="52" t="s">
        <v>201</v>
      </c>
      <c r="I254" s="52" t="str">
        <f t="shared" si="22"/>
        <v>C043 Shortcut (sub-cause)</v>
      </c>
      <c r="J254" s="52" t="str">
        <f t="shared" si="23"/>
        <v>C040 Pedestrian crossing roadway</v>
      </c>
      <c r="K254" s="52" t="str">
        <f t="shared" si="24"/>
        <v>C043 Shortcut (sub-cause)</v>
      </c>
      <c r="L254" s="52" t="str">
        <f t="shared" si="25"/>
        <v>H022</v>
      </c>
      <c r="M254" s="52" t="str">
        <f t="shared" si="26"/>
        <v>Vehicle in/on roadway decelerates suddenly</v>
      </c>
      <c r="N254" s="52" t="s">
        <v>38</v>
      </c>
      <c r="O254" s="52" t="s">
        <v>119</v>
      </c>
      <c r="P254" s="52" t="str">
        <f t="shared" si="27"/>
        <v>Haz_06 Speed differential or Speed change</v>
      </c>
    </row>
    <row r="255" spans="1:16" x14ac:dyDescent="0.2">
      <c r="A255" s="52" t="s">
        <v>462</v>
      </c>
      <c r="B255" s="52" t="s">
        <v>463</v>
      </c>
      <c r="C255" s="52" t="str">
        <f t="shared" si="21"/>
        <v>I7 Personal Harm (Non Collision)</v>
      </c>
      <c r="D255" s="52" t="s">
        <v>485</v>
      </c>
      <c r="E255" s="52" t="s">
        <v>6</v>
      </c>
      <c r="F255" s="52" t="s">
        <v>200</v>
      </c>
      <c r="G255" s="52" t="s">
        <v>194</v>
      </c>
      <c r="H255" s="52" t="s">
        <v>201</v>
      </c>
      <c r="I255" s="52" t="str">
        <f t="shared" si="22"/>
        <v>C043 Shortcut (sub-cause)</v>
      </c>
      <c r="J255" s="52" t="str">
        <f t="shared" si="23"/>
        <v>C040 Pedestrian crossing roadway</v>
      </c>
      <c r="K255" s="52" t="str">
        <f t="shared" si="24"/>
        <v>C043 Shortcut (sub-cause)</v>
      </c>
      <c r="L255" s="52" t="str">
        <f t="shared" si="25"/>
        <v>H022</v>
      </c>
      <c r="M255" s="52" t="str">
        <f t="shared" si="26"/>
        <v>Vehicle in/on roadway decelerates suddenly</v>
      </c>
      <c r="N255" s="52" t="s">
        <v>38</v>
      </c>
      <c r="O255" s="52" t="s">
        <v>119</v>
      </c>
      <c r="P255" s="52" t="str">
        <f t="shared" si="27"/>
        <v>Haz_06 Speed differential or Speed change</v>
      </c>
    </row>
    <row r="256" spans="1:16" x14ac:dyDescent="0.2">
      <c r="A256" s="52" t="s">
        <v>111</v>
      </c>
      <c r="B256" s="52" t="s">
        <v>112</v>
      </c>
      <c r="C256" s="52" t="str">
        <f t="shared" si="21"/>
        <v>I1 Vehicles collide in/on roadway</v>
      </c>
      <c r="E256" s="52" t="s">
        <v>6</v>
      </c>
      <c r="F256" s="52" t="s">
        <v>202</v>
      </c>
      <c r="G256" s="52" t="s">
        <v>194</v>
      </c>
      <c r="H256" s="52" t="s">
        <v>203</v>
      </c>
      <c r="I256" s="52" t="str">
        <f t="shared" si="22"/>
        <v>C044 To catch public transport (sub-cause)</v>
      </c>
      <c r="J256" s="52" t="str">
        <f t="shared" si="23"/>
        <v>C040 Pedestrian crossing roadway</v>
      </c>
      <c r="K256" s="52" t="str">
        <f t="shared" si="24"/>
        <v>C044 To catch public transport (sub-cause)</v>
      </c>
      <c r="L256" s="52" t="str">
        <f t="shared" si="25"/>
        <v>H022</v>
      </c>
      <c r="M256" s="52" t="str">
        <f t="shared" si="26"/>
        <v>Vehicle in/on roadway decelerates suddenly</v>
      </c>
      <c r="N256" s="52" t="s">
        <v>38</v>
      </c>
      <c r="O256" s="52" t="s">
        <v>119</v>
      </c>
      <c r="P256" s="52" t="str">
        <f t="shared" si="27"/>
        <v>Haz_06 Speed differential or Speed change</v>
      </c>
    </row>
    <row r="257" spans="1:16" x14ac:dyDescent="0.2">
      <c r="A257" s="52" t="s">
        <v>377</v>
      </c>
      <c r="B257" s="52" t="s">
        <v>378</v>
      </c>
      <c r="C257" s="52" t="str">
        <f t="shared" si="21"/>
        <v>I2 Vehicle leaves roadway - exits carriageway</v>
      </c>
      <c r="E257" s="52" t="s">
        <v>6</v>
      </c>
      <c r="F257" s="52" t="s">
        <v>202</v>
      </c>
      <c r="G257" s="52" t="s">
        <v>194</v>
      </c>
      <c r="H257" s="52" t="s">
        <v>203</v>
      </c>
      <c r="I257" s="52" t="str">
        <f t="shared" si="22"/>
        <v>C044 To catch public transport (sub-cause)</v>
      </c>
      <c r="J257" s="52" t="str">
        <f t="shared" si="23"/>
        <v>C040 Pedestrian crossing roadway</v>
      </c>
      <c r="K257" s="52" t="str">
        <f t="shared" si="24"/>
        <v>C044 To catch public transport (sub-cause)</v>
      </c>
      <c r="L257" s="52" t="str">
        <f t="shared" si="25"/>
        <v>H022</v>
      </c>
      <c r="M257" s="52" t="str">
        <f t="shared" si="26"/>
        <v>Vehicle in/on roadway decelerates suddenly</v>
      </c>
      <c r="N257" s="52" t="s">
        <v>38</v>
      </c>
      <c r="O257" s="52" t="s">
        <v>119</v>
      </c>
      <c r="P257" s="52" t="str">
        <f t="shared" si="27"/>
        <v>Haz_06 Speed differential or Speed change</v>
      </c>
    </row>
    <row r="258" spans="1:16" x14ac:dyDescent="0.2">
      <c r="A258" s="52" t="s">
        <v>462</v>
      </c>
      <c r="B258" s="52" t="s">
        <v>463</v>
      </c>
      <c r="C258" s="52" t="str">
        <f t="shared" si="21"/>
        <v>I7 Personal Harm (Non Collision)</v>
      </c>
      <c r="D258" s="52" t="s">
        <v>485</v>
      </c>
      <c r="E258" s="52" t="s">
        <v>6</v>
      </c>
      <c r="F258" s="52" t="s">
        <v>202</v>
      </c>
      <c r="G258" s="52" t="s">
        <v>194</v>
      </c>
      <c r="H258" s="52" t="s">
        <v>203</v>
      </c>
      <c r="I258" s="52" t="str">
        <f t="shared" si="22"/>
        <v>C044 To catch public transport (sub-cause)</v>
      </c>
      <c r="J258" s="52" t="str">
        <f t="shared" si="23"/>
        <v>C040 Pedestrian crossing roadway</v>
      </c>
      <c r="K258" s="52" t="str">
        <f t="shared" si="24"/>
        <v>C044 To catch public transport (sub-cause)</v>
      </c>
      <c r="L258" s="52" t="str">
        <f t="shared" si="25"/>
        <v>H022</v>
      </c>
      <c r="M258" s="52" t="str">
        <f t="shared" si="26"/>
        <v>Vehicle in/on roadway decelerates suddenly</v>
      </c>
      <c r="N258" s="52" t="s">
        <v>38</v>
      </c>
      <c r="O258" s="52" t="s">
        <v>119</v>
      </c>
      <c r="P258" s="52" t="str">
        <f t="shared" si="27"/>
        <v>Haz_06 Speed differential or Speed change</v>
      </c>
    </row>
    <row r="259" spans="1:16" x14ac:dyDescent="0.2">
      <c r="A259" s="52" t="s">
        <v>111</v>
      </c>
      <c r="B259" s="52" t="s">
        <v>112</v>
      </c>
      <c r="C259" s="52" t="str">
        <f t="shared" ref="C259:C322" si="28">A259&amp;" "&amp;B259</f>
        <v>I1 Vehicles collide in/on roadway</v>
      </c>
      <c r="E259" s="52" t="s">
        <v>6</v>
      </c>
      <c r="F259" s="52" t="s">
        <v>204</v>
      </c>
      <c r="G259" s="52" t="s">
        <v>194</v>
      </c>
      <c r="H259" s="52" t="s">
        <v>205</v>
      </c>
      <c r="I259" s="52" t="str">
        <f t="shared" ref="I259:I322" si="29">F259&amp;" "&amp;H259</f>
        <v>C045 Other non time-critical destination (sub-cause)</v>
      </c>
      <c r="J259" s="52" t="str">
        <f t="shared" ref="J259:J322" si="30">IF(G259="NULL",I259,IF(ISNA(VLOOKUP(G259,$F$3:$I$2463,4,FALSE)),"",(VLOOKUP(G259,$F$3:$I$2463,4,FALSE))))</f>
        <v>C040 Pedestrian crossing roadway</v>
      </c>
      <c r="K259" s="52" t="str">
        <f t="shared" ref="K259:K322" si="31">IF(G259&lt;&gt;"",IF(G259&lt;&gt;"NULL",I259,""),"")</f>
        <v>C045 Other non time-critical destination (sub-cause)</v>
      </c>
      <c r="L259" s="52" t="str">
        <f t="shared" ref="L259:L322" si="32">LEFT(N259,4)</f>
        <v>H022</v>
      </c>
      <c r="M259" s="52" t="str">
        <f t="shared" ref="M259:M322" si="33">IF(N259&lt;&gt;"",RIGHT(N259,LEN(N259)-5),"")</f>
        <v>Vehicle in/on roadway decelerates suddenly</v>
      </c>
      <c r="N259" s="52" t="s">
        <v>38</v>
      </c>
      <c r="O259" s="52" t="s">
        <v>119</v>
      </c>
      <c r="P259" s="52" t="str">
        <f t="shared" ref="P259:P322" si="34">IF(E259&lt;&gt;0,E259,"")</f>
        <v>Haz_06 Speed differential or Speed change</v>
      </c>
    </row>
    <row r="260" spans="1:16" x14ac:dyDescent="0.2">
      <c r="A260" s="52" t="s">
        <v>377</v>
      </c>
      <c r="B260" s="52" t="s">
        <v>378</v>
      </c>
      <c r="C260" s="52" t="str">
        <f t="shared" si="28"/>
        <v>I2 Vehicle leaves roadway - exits carriageway</v>
      </c>
      <c r="E260" s="52" t="s">
        <v>6</v>
      </c>
      <c r="F260" s="52" t="s">
        <v>204</v>
      </c>
      <c r="G260" s="52" t="s">
        <v>194</v>
      </c>
      <c r="H260" s="52" t="s">
        <v>205</v>
      </c>
      <c r="I260" s="52" t="str">
        <f t="shared" si="29"/>
        <v>C045 Other non time-critical destination (sub-cause)</v>
      </c>
      <c r="J260" s="52" t="str">
        <f t="shared" si="30"/>
        <v>C040 Pedestrian crossing roadway</v>
      </c>
      <c r="K260" s="52" t="str">
        <f t="shared" si="31"/>
        <v>C045 Other non time-critical destination (sub-cause)</v>
      </c>
      <c r="L260" s="52" t="str">
        <f t="shared" si="32"/>
        <v>H022</v>
      </c>
      <c r="M260" s="52" t="str">
        <f t="shared" si="33"/>
        <v>Vehicle in/on roadway decelerates suddenly</v>
      </c>
      <c r="N260" s="52" t="s">
        <v>38</v>
      </c>
      <c r="O260" s="52" t="s">
        <v>119</v>
      </c>
      <c r="P260" s="52" t="str">
        <f t="shared" si="34"/>
        <v>Haz_06 Speed differential or Speed change</v>
      </c>
    </row>
    <row r="261" spans="1:16" x14ac:dyDescent="0.2">
      <c r="A261" s="52" t="s">
        <v>462</v>
      </c>
      <c r="B261" s="52" t="s">
        <v>463</v>
      </c>
      <c r="C261" s="52" t="str">
        <f t="shared" si="28"/>
        <v>I7 Personal Harm (Non Collision)</v>
      </c>
      <c r="D261" s="52" t="s">
        <v>485</v>
      </c>
      <c r="E261" s="52" t="s">
        <v>6</v>
      </c>
      <c r="F261" s="52" t="s">
        <v>204</v>
      </c>
      <c r="G261" s="52" t="s">
        <v>194</v>
      </c>
      <c r="H261" s="52" t="s">
        <v>205</v>
      </c>
      <c r="I261" s="52" t="str">
        <f t="shared" si="29"/>
        <v>C045 Other non time-critical destination (sub-cause)</v>
      </c>
      <c r="J261" s="52" t="str">
        <f t="shared" si="30"/>
        <v>C040 Pedestrian crossing roadway</v>
      </c>
      <c r="K261" s="52" t="str">
        <f t="shared" si="31"/>
        <v>C045 Other non time-critical destination (sub-cause)</v>
      </c>
      <c r="L261" s="52" t="str">
        <f t="shared" si="32"/>
        <v>H022</v>
      </c>
      <c r="M261" s="52" t="str">
        <f t="shared" si="33"/>
        <v>Vehicle in/on roadway decelerates suddenly</v>
      </c>
      <c r="N261" s="52" t="s">
        <v>38</v>
      </c>
      <c r="O261" s="52" t="s">
        <v>119</v>
      </c>
      <c r="P261" s="52" t="str">
        <f t="shared" si="34"/>
        <v>Haz_06 Speed differential or Speed change</v>
      </c>
    </row>
    <row r="262" spans="1:16" x14ac:dyDescent="0.2">
      <c r="A262" s="52" t="s">
        <v>111</v>
      </c>
      <c r="B262" s="52" t="s">
        <v>112</v>
      </c>
      <c r="C262" s="52" t="str">
        <f t="shared" si="28"/>
        <v>I1 Vehicles collide in/on roadway</v>
      </c>
      <c r="E262" s="52" t="s">
        <v>6</v>
      </c>
      <c r="F262" s="52" t="s">
        <v>206</v>
      </c>
      <c r="G262" s="52" t="s">
        <v>194</v>
      </c>
      <c r="H262" s="52" t="s">
        <v>207</v>
      </c>
      <c r="I262" s="52" t="str">
        <f t="shared" si="29"/>
        <v>C046 Time Critical Destination other than Public Transport (sub-cause)</v>
      </c>
      <c r="J262" s="52" t="str">
        <f t="shared" si="30"/>
        <v>C040 Pedestrian crossing roadway</v>
      </c>
      <c r="K262" s="52" t="str">
        <f t="shared" si="31"/>
        <v>C046 Time Critical Destination other than Public Transport (sub-cause)</v>
      </c>
      <c r="L262" s="52" t="str">
        <f t="shared" si="32"/>
        <v>H022</v>
      </c>
      <c r="M262" s="52" t="str">
        <f t="shared" si="33"/>
        <v>Vehicle in/on roadway decelerates suddenly</v>
      </c>
      <c r="N262" s="52" t="s">
        <v>38</v>
      </c>
      <c r="O262" s="52" t="s">
        <v>119</v>
      </c>
      <c r="P262" s="52" t="str">
        <f t="shared" si="34"/>
        <v>Haz_06 Speed differential or Speed change</v>
      </c>
    </row>
    <row r="263" spans="1:16" x14ac:dyDescent="0.2">
      <c r="A263" s="52" t="s">
        <v>377</v>
      </c>
      <c r="B263" s="52" t="s">
        <v>378</v>
      </c>
      <c r="C263" s="52" t="str">
        <f t="shared" si="28"/>
        <v>I2 Vehicle leaves roadway - exits carriageway</v>
      </c>
      <c r="E263" s="52" t="s">
        <v>6</v>
      </c>
      <c r="F263" s="52" t="s">
        <v>206</v>
      </c>
      <c r="G263" s="52" t="s">
        <v>194</v>
      </c>
      <c r="H263" s="52" t="s">
        <v>207</v>
      </c>
      <c r="I263" s="52" t="str">
        <f t="shared" si="29"/>
        <v>C046 Time Critical Destination other than Public Transport (sub-cause)</v>
      </c>
      <c r="J263" s="52" t="str">
        <f t="shared" si="30"/>
        <v>C040 Pedestrian crossing roadway</v>
      </c>
      <c r="K263" s="52" t="str">
        <f t="shared" si="31"/>
        <v>C046 Time Critical Destination other than Public Transport (sub-cause)</v>
      </c>
      <c r="L263" s="52" t="str">
        <f t="shared" si="32"/>
        <v>H022</v>
      </c>
      <c r="M263" s="52" t="str">
        <f t="shared" si="33"/>
        <v>Vehicle in/on roadway decelerates suddenly</v>
      </c>
      <c r="N263" s="52" t="s">
        <v>38</v>
      </c>
      <c r="O263" s="52" t="s">
        <v>119</v>
      </c>
      <c r="P263" s="52" t="str">
        <f t="shared" si="34"/>
        <v>Haz_06 Speed differential or Speed change</v>
      </c>
    </row>
    <row r="264" spans="1:16" x14ac:dyDescent="0.2">
      <c r="A264" s="52" t="s">
        <v>462</v>
      </c>
      <c r="B264" s="52" t="s">
        <v>463</v>
      </c>
      <c r="C264" s="52" t="str">
        <f t="shared" si="28"/>
        <v>I7 Personal Harm (Non Collision)</v>
      </c>
      <c r="D264" s="52" t="s">
        <v>485</v>
      </c>
      <c r="E264" s="52" t="s">
        <v>6</v>
      </c>
      <c r="F264" s="52" t="s">
        <v>206</v>
      </c>
      <c r="G264" s="52" t="s">
        <v>194</v>
      </c>
      <c r="H264" s="52" t="s">
        <v>207</v>
      </c>
      <c r="I264" s="52" t="str">
        <f t="shared" si="29"/>
        <v>C046 Time Critical Destination other than Public Transport (sub-cause)</v>
      </c>
      <c r="J264" s="52" t="str">
        <f t="shared" si="30"/>
        <v>C040 Pedestrian crossing roadway</v>
      </c>
      <c r="K264" s="52" t="str">
        <f t="shared" si="31"/>
        <v>C046 Time Critical Destination other than Public Transport (sub-cause)</v>
      </c>
      <c r="L264" s="52" t="str">
        <f t="shared" si="32"/>
        <v>H022</v>
      </c>
      <c r="M264" s="52" t="str">
        <f t="shared" si="33"/>
        <v>Vehicle in/on roadway decelerates suddenly</v>
      </c>
      <c r="N264" s="52" t="s">
        <v>38</v>
      </c>
      <c r="O264" s="52" t="s">
        <v>119</v>
      </c>
      <c r="P264" s="52" t="str">
        <f t="shared" si="34"/>
        <v>Haz_06 Speed differential or Speed change</v>
      </c>
    </row>
    <row r="265" spans="1:16" x14ac:dyDescent="0.2">
      <c r="A265" s="52" t="s">
        <v>111</v>
      </c>
      <c r="B265" s="52" t="s">
        <v>112</v>
      </c>
      <c r="C265" s="52" t="str">
        <f t="shared" si="28"/>
        <v>I1 Vehicles collide in/on roadway</v>
      </c>
      <c r="E265" s="52" t="s">
        <v>6</v>
      </c>
      <c r="F265" s="52" t="s">
        <v>208</v>
      </c>
      <c r="G265" s="52" t="s">
        <v>114</v>
      </c>
      <c r="H265" s="52" t="s">
        <v>209</v>
      </c>
      <c r="I265" s="52" t="str">
        <f t="shared" si="29"/>
        <v>C047 Pedestrian in/on roadway (not crossing)</v>
      </c>
      <c r="J265" s="52" t="str">
        <f t="shared" si="30"/>
        <v>C047 Pedestrian in/on roadway (not crossing)</v>
      </c>
      <c r="K265" s="52" t="str">
        <f t="shared" si="31"/>
        <v/>
      </c>
      <c r="L265" s="52" t="str">
        <f t="shared" si="32"/>
        <v>H022</v>
      </c>
      <c r="M265" s="52" t="str">
        <f t="shared" si="33"/>
        <v>Vehicle in/on roadway decelerates suddenly</v>
      </c>
      <c r="N265" s="52" t="s">
        <v>38</v>
      </c>
      <c r="O265" s="52" t="s">
        <v>119</v>
      </c>
      <c r="P265" s="52" t="str">
        <f t="shared" si="34"/>
        <v>Haz_06 Speed differential or Speed change</v>
      </c>
    </row>
    <row r="266" spans="1:16" x14ac:dyDescent="0.2">
      <c r="A266" s="52" t="s">
        <v>377</v>
      </c>
      <c r="B266" s="52" t="s">
        <v>378</v>
      </c>
      <c r="C266" s="52" t="str">
        <f t="shared" si="28"/>
        <v>I2 Vehicle leaves roadway - exits carriageway</v>
      </c>
      <c r="E266" s="52" t="s">
        <v>6</v>
      </c>
      <c r="F266" s="52" t="s">
        <v>208</v>
      </c>
      <c r="G266" s="52" t="s">
        <v>114</v>
      </c>
      <c r="H266" s="52" t="s">
        <v>209</v>
      </c>
      <c r="I266" s="52" t="str">
        <f t="shared" si="29"/>
        <v>C047 Pedestrian in/on roadway (not crossing)</v>
      </c>
      <c r="J266" s="52" t="str">
        <f t="shared" si="30"/>
        <v>C047 Pedestrian in/on roadway (not crossing)</v>
      </c>
      <c r="K266" s="52" t="str">
        <f t="shared" si="31"/>
        <v/>
      </c>
      <c r="L266" s="52" t="str">
        <f t="shared" si="32"/>
        <v>H022</v>
      </c>
      <c r="M266" s="52" t="str">
        <f t="shared" si="33"/>
        <v>Vehicle in/on roadway decelerates suddenly</v>
      </c>
      <c r="N266" s="52" t="s">
        <v>38</v>
      </c>
      <c r="O266" s="52" t="s">
        <v>119</v>
      </c>
      <c r="P266" s="52" t="str">
        <f t="shared" si="34"/>
        <v>Haz_06 Speed differential or Speed change</v>
      </c>
    </row>
    <row r="267" spans="1:16" x14ac:dyDescent="0.2">
      <c r="A267" s="52" t="s">
        <v>462</v>
      </c>
      <c r="B267" s="52" t="s">
        <v>463</v>
      </c>
      <c r="C267" s="52" t="str">
        <f t="shared" si="28"/>
        <v>I7 Personal Harm (Non Collision)</v>
      </c>
      <c r="D267" s="52" t="s">
        <v>485</v>
      </c>
      <c r="E267" s="52" t="s">
        <v>6</v>
      </c>
      <c r="F267" s="52" t="s">
        <v>208</v>
      </c>
      <c r="G267" s="52" t="s">
        <v>114</v>
      </c>
      <c r="H267" s="52" t="s">
        <v>209</v>
      </c>
      <c r="I267" s="52" t="str">
        <f t="shared" si="29"/>
        <v>C047 Pedestrian in/on roadway (not crossing)</v>
      </c>
      <c r="J267" s="52" t="str">
        <f t="shared" si="30"/>
        <v>C047 Pedestrian in/on roadway (not crossing)</v>
      </c>
      <c r="K267" s="52" t="str">
        <f t="shared" si="31"/>
        <v/>
      </c>
      <c r="L267" s="52" t="str">
        <f t="shared" si="32"/>
        <v>H022</v>
      </c>
      <c r="M267" s="52" t="str">
        <f t="shared" si="33"/>
        <v>Vehicle in/on roadway decelerates suddenly</v>
      </c>
      <c r="N267" s="52" t="s">
        <v>38</v>
      </c>
      <c r="O267" s="52" t="s">
        <v>119</v>
      </c>
      <c r="P267" s="52" t="str">
        <f t="shared" si="34"/>
        <v>Haz_06 Speed differential or Speed change</v>
      </c>
    </row>
    <row r="268" spans="1:16" x14ac:dyDescent="0.2">
      <c r="A268" s="52" t="s">
        <v>111</v>
      </c>
      <c r="B268" s="52" t="s">
        <v>112</v>
      </c>
      <c r="C268" s="52" t="str">
        <f t="shared" si="28"/>
        <v>I1 Vehicles collide in/on roadway</v>
      </c>
      <c r="E268" s="52" t="s">
        <v>6</v>
      </c>
      <c r="F268" s="52" t="s">
        <v>210</v>
      </c>
      <c r="G268" s="52" t="s">
        <v>208</v>
      </c>
      <c r="H268" s="52" t="s">
        <v>211</v>
      </c>
      <c r="I268" s="52" t="str">
        <f t="shared" si="29"/>
        <v>C048 Drivers and passengers around the scene of a minor incident  (sub-cause)</v>
      </c>
      <c r="J268" s="52" t="str">
        <f t="shared" si="30"/>
        <v>C047 Pedestrian in/on roadway (not crossing)</v>
      </c>
      <c r="K268" s="52" t="str">
        <f t="shared" si="31"/>
        <v>C048 Drivers and passengers around the scene of a minor incident  (sub-cause)</v>
      </c>
      <c r="L268" s="52" t="str">
        <f t="shared" si="32"/>
        <v>H022</v>
      </c>
      <c r="M268" s="52" t="str">
        <f t="shared" si="33"/>
        <v>Vehicle in/on roadway decelerates suddenly</v>
      </c>
      <c r="N268" s="52" t="s">
        <v>38</v>
      </c>
      <c r="O268" s="52" t="s">
        <v>119</v>
      </c>
      <c r="P268" s="52" t="str">
        <f t="shared" si="34"/>
        <v>Haz_06 Speed differential or Speed change</v>
      </c>
    </row>
    <row r="269" spans="1:16" x14ac:dyDescent="0.2">
      <c r="A269" s="52" t="s">
        <v>377</v>
      </c>
      <c r="B269" s="52" t="s">
        <v>378</v>
      </c>
      <c r="C269" s="52" t="str">
        <f t="shared" si="28"/>
        <v>I2 Vehicle leaves roadway - exits carriageway</v>
      </c>
      <c r="E269" s="52" t="s">
        <v>6</v>
      </c>
      <c r="F269" s="52" t="s">
        <v>210</v>
      </c>
      <c r="G269" s="52" t="s">
        <v>208</v>
      </c>
      <c r="H269" s="52" t="s">
        <v>211</v>
      </c>
      <c r="I269" s="52" t="str">
        <f t="shared" si="29"/>
        <v>C048 Drivers and passengers around the scene of a minor incident  (sub-cause)</v>
      </c>
      <c r="J269" s="52" t="str">
        <f t="shared" si="30"/>
        <v>C047 Pedestrian in/on roadway (not crossing)</v>
      </c>
      <c r="K269" s="52" t="str">
        <f t="shared" si="31"/>
        <v>C048 Drivers and passengers around the scene of a minor incident  (sub-cause)</v>
      </c>
      <c r="L269" s="52" t="str">
        <f t="shared" si="32"/>
        <v>H022</v>
      </c>
      <c r="M269" s="52" t="str">
        <f t="shared" si="33"/>
        <v>Vehicle in/on roadway decelerates suddenly</v>
      </c>
      <c r="N269" s="52" t="s">
        <v>38</v>
      </c>
      <c r="O269" s="52" t="s">
        <v>119</v>
      </c>
      <c r="P269" s="52" t="str">
        <f t="shared" si="34"/>
        <v>Haz_06 Speed differential or Speed change</v>
      </c>
    </row>
    <row r="270" spans="1:16" x14ac:dyDescent="0.2">
      <c r="A270" s="52" t="s">
        <v>462</v>
      </c>
      <c r="B270" s="52" t="s">
        <v>463</v>
      </c>
      <c r="C270" s="52" t="str">
        <f t="shared" si="28"/>
        <v>I7 Personal Harm (Non Collision)</v>
      </c>
      <c r="D270" s="52" t="s">
        <v>485</v>
      </c>
      <c r="E270" s="52" t="s">
        <v>6</v>
      </c>
      <c r="F270" s="52" t="s">
        <v>210</v>
      </c>
      <c r="G270" s="52" t="s">
        <v>208</v>
      </c>
      <c r="H270" s="52" t="s">
        <v>211</v>
      </c>
      <c r="I270" s="52" t="str">
        <f t="shared" si="29"/>
        <v>C048 Drivers and passengers around the scene of a minor incident  (sub-cause)</v>
      </c>
      <c r="J270" s="52" t="str">
        <f t="shared" si="30"/>
        <v>C047 Pedestrian in/on roadway (not crossing)</v>
      </c>
      <c r="K270" s="52" t="str">
        <f t="shared" si="31"/>
        <v>C048 Drivers and passengers around the scene of a minor incident  (sub-cause)</v>
      </c>
      <c r="L270" s="52" t="str">
        <f t="shared" si="32"/>
        <v>H022</v>
      </c>
      <c r="M270" s="52" t="str">
        <f t="shared" si="33"/>
        <v>Vehicle in/on roadway decelerates suddenly</v>
      </c>
      <c r="N270" s="52" t="s">
        <v>38</v>
      </c>
      <c r="O270" s="52" t="s">
        <v>119</v>
      </c>
      <c r="P270" s="52" t="str">
        <f t="shared" si="34"/>
        <v>Haz_06 Speed differential or Speed change</v>
      </c>
    </row>
    <row r="271" spans="1:16" x14ac:dyDescent="0.2">
      <c r="A271" s="52" t="s">
        <v>111</v>
      </c>
      <c r="B271" s="52" t="s">
        <v>112</v>
      </c>
      <c r="C271" s="52" t="str">
        <f t="shared" si="28"/>
        <v>I1 Vehicles collide in/on roadway</v>
      </c>
      <c r="E271" s="52" t="s">
        <v>6</v>
      </c>
      <c r="F271" s="52" t="s">
        <v>212</v>
      </c>
      <c r="G271" s="52" t="s">
        <v>208</v>
      </c>
      <c r="H271" s="52" t="s">
        <v>213</v>
      </c>
      <c r="I271" s="52" t="str">
        <f t="shared" si="29"/>
        <v>C049 Person trying to repair/inspect vehicle in running lane/attempting to pull over into central reserve  (sub-cause)</v>
      </c>
      <c r="J271" s="52" t="str">
        <f t="shared" si="30"/>
        <v>C047 Pedestrian in/on roadway (not crossing)</v>
      </c>
      <c r="K271" s="52" t="str">
        <f t="shared" si="31"/>
        <v>C049 Person trying to repair/inspect vehicle in running lane/attempting to pull over into central reserve  (sub-cause)</v>
      </c>
      <c r="L271" s="52" t="str">
        <f t="shared" si="32"/>
        <v>H022</v>
      </c>
      <c r="M271" s="52" t="str">
        <f t="shared" si="33"/>
        <v>Vehicle in/on roadway decelerates suddenly</v>
      </c>
      <c r="N271" s="52" t="s">
        <v>38</v>
      </c>
      <c r="O271" s="52" t="s">
        <v>119</v>
      </c>
      <c r="P271" s="52" t="str">
        <f t="shared" si="34"/>
        <v>Haz_06 Speed differential or Speed change</v>
      </c>
    </row>
    <row r="272" spans="1:16" x14ac:dyDescent="0.2">
      <c r="A272" s="52" t="s">
        <v>377</v>
      </c>
      <c r="B272" s="52" t="s">
        <v>378</v>
      </c>
      <c r="C272" s="52" t="str">
        <f t="shared" si="28"/>
        <v>I2 Vehicle leaves roadway - exits carriageway</v>
      </c>
      <c r="E272" s="52" t="s">
        <v>6</v>
      </c>
      <c r="F272" s="52" t="s">
        <v>212</v>
      </c>
      <c r="G272" s="52" t="s">
        <v>208</v>
      </c>
      <c r="H272" s="52" t="s">
        <v>213</v>
      </c>
      <c r="I272" s="52" t="str">
        <f t="shared" si="29"/>
        <v>C049 Person trying to repair/inspect vehicle in running lane/attempting to pull over into central reserve  (sub-cause)</v>
      </c>
      <c r="J272" s="52" t="str">
        <f t="shared" si="30"/>
        <v>C047 Pedestrian in/on roadway (not crossing)</v>
      </c>
      <c r="K272" s="52" t="str">
        <f t="shared" si="31"/>
        <v>C049 Person trying to repair/inspect vehicle in running lane/attempting to pull over into central reserve  (sub-cause)</v>
      </c>
      <c r="L272" s="52" t="str">
        <f t="shared" si="32"/>
        <v>H022</v>
      </c>
      <c r="M272" s="52" t="str">
        <f t="shared" si="33"/>
        <v>Vehicle in/on roadway decelerates suddenly</v>
      </c>
      <c r="N272" s="52" t="s">
        <v>38</v>
      </c>
      <c r="O272" s="52" t="s">
        <v>119</v>
      </c>
      <c r="P272" s="52" t="str">
        <f t="shared" si="34"/>
        <v>Haz_06 Speed differential or Speed change</v>
      </c>
    </row>
    <row r="273" spans="1:16" x14ac:dyDescent="0.2">
      <c r="A273" s="52" t="s">
        <v>462</v>
      </c>
      <c r="B273" s="52" t="s">
        <v>463</v>
      </c>
      <c r="C273" s="52" t="str">
        <f t="shared" si="28"/>
        <v>I7 Personal Harm (Non Collision)</v>
      </c>
      <c r="D273" s="52" t="s">
        <v>485</v>
      </c>
      <c r="E273" s="52" t="s">
        <v>6</v>
      </c>
      <c r="F273" s="52" t="s">
        <v>212</v>
      </c>
      <c r="G273" s="52" t="s">
        <v>208</v>
      </c>
      <c r="H273" s="52" t="s">
        <v>213</v>
      </c>
      <c r="I273" s="52" t="str">
        <f t="shared" si="29"/>
        <v>C049 Person trying to repair/inspect vehicle in running lane/attempting to pull over into central reserve  (sub-cause)</v>
      </c>
      <c r="J273" s="52" t="str">
        <f t="shared" si="30"/>
        <v>C047 Pedestrian in/on roadway (not crossing)</v>
      </c>
      <c r="K273" s="52" t="str">
        <f t="shared" si="31"/>
        <v>C049 Person trying to repair/inspect vehicle in running lane/attempting to pull over into central reserve  (sub-cause)</v>
      </c>
      <c r="L273" s="52" t="str">
        <f t="shared" si="32"/>
        <v>H022</v>
      </c>
      <c r="M273" s="52" t="str">
        <f t="shared" si="33"/>
        <v>Vehicle in/on roadway decelerates suddenly</v>
      </c>
      <c r="N273" s="52" t="s">
        <v>38</v>
      </c>
      <c r="O273" s="52" t="s">
        <v>119</v>
      </c>
      <c r="P273" s="52" t="str">
        <f t="shared" si="34"/>
        <v>Haz_06 Speed differential or Speed change</v>
      </c>
    </row>
    <row r="274" spans="1:16" x14ac:dyDescent="0.2">
      <c r="A274" s="52" t="s">
        <v>111</v>
      </c>
      <c r="B274" s="52" t="s">
        <v>112</v>
      </c>
      <c r="C274" s="52" t="str">
        <f t="shared" si="28"/>
        <v>I1 Vehicles collide in/on roadway</v>
      </c>
      <c r="E274" s="52" t="s">
        <v>6</v>
      </c>
      <c r="F274" s="52" t="s">
        <v>214</v>
      </c>
      <c r="G274" s="52" t="s">
        <v>208</v>
      </c>
      <c r="H274" s="52" t="s">
        <v>1324</v>
      </c>
      <c r="I274" s="52" t="str">
        <f t="shared" si="29"/>
        <v>C051 Pedestrian / Cyclist assumes has priority over vehicles (will not move)  (sub-cause)</v>
      </c>
      <c r="J274" s="52" t="str">
        <f t="shared" si="30"/>
        <v>C047 Pedestrian in/on roadway (not crossing)</v>
      </c>
      <c r="K274" s="52" t="str">
        <f t="shared" si="31"/>
        <v>C051 Pedestrian / Cyclist assumes has priority over vehicles (will not move)  (sub-cause)</v>
      </c>
      <c r="L274" s="52" t="str">
        <f t="shared" si="32"/>
        <v>H022</v>
      </c>
      <c r="M274" s="52" t="str">
        <f t="shared" si="33"/>
        <v>Vehicle in/on roadway decelerates suddenly</v>
      </c>
      <c r="N274" s="52" t="s">
        <v>38</v>
      </c>
      <c r="O274" s="52" t="s">
        <v>119</v>
      </c>
      <c r="P274" s="52" t="str">
        <f t="shared" si="34"/>
        <v>Haz_06 Speed differential or Speed change</v>
      </c>
    </row>
    <row r="275" spans="1:16" x14ac:dyDescent="0.2">
      <c r="A275" s="52" t="s">
        <v>377</v>
      </c>
      <c r="B275" s="52" t="s">
        <v>378</v>
      </c>
      <c r="C275" s="52" t="str">
        <f t="shared" si="28"/>
        <v>I2 Vehicle leaves roadway - exits carriageway</v>
      </c>
      <c r="E275" s="52" t="s">
        <v>6</v>
      </c>
      <c r="F275" s="52" t="s">
        <v>214</v>
      </c>
      <c r="G275" s="52" t="s">
        <v>208</v>
      </c>
      <c r="H275" s="52" t="s">
        <v>1324</v>
      </c>
      <c r="I275" s="52" t="str">
        <f t="shared" si="29"/>
        <v>C051 Pedestrian / Cyclist assumes has priority over vehicles (will not move)  (sub-cause)</v>
      </c>
      <c r="J275" s="52" t="str">
        <f t="shared" si="30"/>
        <v>C047 Pedestrian in/on roadway (not crossing)</v>
      </c>
      <c r="K275" s="52" t="str">
        <f t="shared" si="31"/>
        <v>C051 Pedestrian / Cyclist assumes has priority over vehicles (will not move)  (sub-cause)</v>
      </c>
      <c r="L275" s="52" t="str">
        <f t="shared" si="32"/>
        <v>H022</v>
      </c>
      <c r="M275" s="52" t="str">
        <f t="shared" si="33"/>
        <v>Vehicle in/on roadway decelerates suddenly</v>
      </c>
      <c r="N275" s="52" t="s">
        <v>38</v>
      </c>
      <c r="O275" s="52" t="s">
        <v>119</v>
      </c>
      <c r="P275" s="52" t="str">
        <f t="shared" si="34"/>
        <v>Haz_06 Speed differential or Speed change</v>
      </c>
    </row>
    <row r="276" spans="1:16" x14ac:dyDescent="0.2">
      <c r="A276" s="52" t="s">
        <v>462</v>
      </c>
      <c r="B276" s="52" t="s">
        <v>463</v>
      </c>
      <c r="C276" s="52" t="str">
        <f t="shared" si="28"/>
        <v>I7 Personal Harm (Non Collision)</v>
      </c>
      <c r="D276" s="52" t="s">
        <v>485</v>
      </c>
      <c r="E276" s="52" t="s">
        <v>6</v>
      </c>
      <c r="F276" s="52" t="s">
        <v>214</v>
      </c>
      <c r="G276" s="52" t="s">
        <v>208</v>
      </c>
      <c r="H276" s="52" t="s">
        <v>1324</v>
      </c>
      <c r="I276" s="52" t="str">
        <f t="shared" si="29"/>
        <v>C051 Pedestrian / Cyclist assumes has priority over vehicles (will not move)  (sub-cause)</v>
      </c>
      <c r="J276" s="52" t="str">
        <f t="shared" si="30"/>
        <v>C047 Pedestrian in/on roadway (not crossing)</v>
      </c>
      <c r="K276" s="52" t="str">
        <f t="shared" si="31"/>
        <v>C051 Pedestrian / Cyclist assumes has priority over vehicles (will not move)  (sub-cause)</v>
      </c>
      <c r="L276" s="52" t="str">
        <f t="shared" si="32"/>
        <v>H022</v>
      </c>
      <c r="M276" s="52" t="str">
        <f t="shared" si="33"/>
        <v>Vehicle in/on roadway decelerates suddenly</v>
      </c>
      <c r="N276" s="52" t="s">
        <v>38</v>
      </c>
      <c r="O276" s="52" t="s">
        <v>119</v>
      </c>
      <c r="P276" s="52" t="str">
        <f t="shared" si="34"/>
        <v>Haz_06 Speed differential or Speed change</v>
      </c>
    </row>
    <row r="277" spans="1:16" x14ac:dyDescent="0.2">
      <c r="A277" s="52" t="s">
        <v>111</v>
      </c>
      <c r="B277" s="52" t="s">
        <v>112</v>
      </c>
      <c r="C277" s="52" t="str">
        <f t="shared" si="28"/>
        <v>I1 Vehicles collide in/on roadway</v>
      </c>
      <c r="E277" s="52" t="s">
        <v>6</v>
      </c>
      <c r="F277" s="52" t="s">
        <v>215</v>
      </c>
      <c r="G277" s="52" t="s">
        <v>208</v>
      </c>
      <c r="H277" s="52" t="s">
        <v>1325</v>
      </c>
      <c r="I277" s="52" t="str">
        <f t="shared" si="29"/>
        <v>C052 Lack of awareness by Pedestrain / Cyclist of vehicular network  (sub-cause)</v>
      </c>
      <c r="J277" s="52" t="str">
        <f t="shared" si="30"/>
        <v>C047 Pedestrian in/on roadway (not crossing)</v>
      </c>
      <c r="K277" s="52" t="str">
        <f t="shared" si="31"/>
        <v>C052 Lack of awareness by Pedestrain / Cyclist of vehicular network  (sub-cause)</v>
      </c>
      <c r="L277" s="52" t="str">
        <f t="shared" si="32"/>
        <v>H022</v>
      </c>
      <c r="M277" s="52" t="str">
        <f t="shared" si="33"/>
        <v>Vehicle in/on roadway decelerates suddenly</v>
      </c>
      <c r="N277" s="52" t="s">
        <v>38</v>
      </c>
      <c r="O277" s="52" t="s">
        <v>119</v>
      </c>
      <c r="P277" s="52" t="str">
        <f t="shared" si="34"/>
        <v>Haz_06 Speed differential or Speed change</v>
      </c>
    </row>
    <row r="278" spans="1:16" x14ac:dyDescent="0.2">
      <c r="A278" s="52" t="s">
        <v>377</v>
      </c>
      <c r="B278" s="52" t="s">
        <v>378</v>
      </c>
      <c r="C278" s="52" t="str">
        <f t="shared" si="28"/>
        <v>I2 Vehicle leaves roadway - exits carriageway</v>
      </c>
      <c r="E278" s="52" t="s">
        <v>6</v>
      </c>
      <c r="F278" s="52" t="s">
        <v>215</v>
      </c>
      <c r="G278" s="52" t="s">
        <v>208</v>
      </c>
      <c r="H278" s="52" t="s">
        <v>1325</v>
      </c>
      <c r="I278" s="52" t="str">
        <f t="shared" si="29"/>
        <v>C052 Lack of awareness by Pedestrain / Cyclist of vehicular network  (sub-cause)</v>
      </c>
      <c r="J278" s="52" t="str">
        <f t="shared" si="30"/>
        <v>C047 Pedestrian in/on roadway (not crossing)</v>
      </c>
      <c r="K278" s="52" t="str">
        <f t="shared" si="31"/>
        <v>C052 Lack of awareness by Pedestrain / Cyclist of vehicular network  (sub-cause)</v>
      </c>
      <c r="L278" s="52" t="str">
        <f t="shared" si="32"/>
        <v>H022</v>
      </c>
      <c r="M278" s="52" t="str">
        <f t="shared" si="33"/>
        <v>Vehicle in/on roadway decelerates suddenly</v>
      </c>
      <c r="N278" s="52" t="s">
        <v>38</v>
      </c>
      <c r="O278" s="52" t="s">
        <v>119</v>
      </c>
      <c r="P278" s="52" t="str">
        <f t="shared" si="34"/>
        <v>Haz_06 Speed differential or Speed change</v>
      </c>
    </row>
    <row r="279" spans="1:16" x14ac:dyDescent="0.2">
      <c r="A279" s="52" t="s">
        <v>462</v>
      </c>
      <c r="B279" s="52" t="s">
        <v>463</v>
      </c>
      <c r="C279" s="52" t="str">
        <f t="shared" si="28"/>
        <v>I7 Personal Harm (Non Collision)</v>
      </c>
      <c r="D279" s="52" t="s">
        <v>485</v>
      </c>
      <c r="E279" s="52" t="s">
        <v>6</v>
      </c>
      <c r="F279" s="52" t="s">
        <v>215</v>
      </c>
      <c r="G279" s="52" t="s">
        <v>208</v>
      </c>
      <c r="H279" s="52" t="s">
        <v>1325</v>
      </c>
      <c r="I279" s="52" t="str">
        <f t="shared" si="29"/>
        <v>C052 Lack of awareness by Pedestrain / Cyclist of vehicular network  (sub-cause)</v>
      </c>
      <c r="J279" s="52" t="str">
        <f t="shared" si="30"/>
        <v>C047 Pedestrian in/on roadway (not crossing)</v>
      </c>
      <c r="K279" s="52" t="str">
        <f t="shared" si="31"/>
        <v>C052 Lack of awareness by Pedestrain / Cyclist of vehicular network  (sub-cause)</v>
      </c>
      <c r="L279" s="52" t="str">
        <f t="shared" si="32"/>
        <v>H022</v>
      </c>
      <c r="M279" s="52" t="str">
        <f t="shared" si="33"/>
        <v>Vehicle in/on roadway decelerates suddenly</v>
      </c>
      <c r="N279" s="52" t="s">
        <v>38</v>
      </c>
      <c r="O279" s="52" t="s">
        <v>119</v>
      </c>
      <c r="P279" s="52" t="str">
        <f t="shared" si="34"/>
        <v>Haz_06 Speed differential or Speed change</v>
      </c>
    </row>
    <row r="280" spans="1:16" x14ac:dyDescent="0.2">
      <c r="A280" s="52" t="s">
        <v>111</v>
      </c>
      <c r="B280" s="52" t="s">
        <v>112</v>
      </c>
      <c r="C280" s="52" t="str">
        <f t="shared" si="28"/>
        <v>I1 Vehicles collide in/on roadway</v>
      </c>
      <c r="E280" s="52" t="s">
        <v>6</v>
      </c>
      <c r="F280" s="52" t="s">
        <v>216</v>
      </c>
      <c r="G280" s="52" t="s">
        <v>208</v>
      </c>
      <c r="H280" s="52" t="s">
        <v>1326</v>
      </c>
      <c r="I280" s="52" t="str">
        <f t="shared" si="29"/>
        <v>C053 Pedestrian / Cyclist unable to hear/see approaching vehicle  (sub-cause)</v>
      </c>
      <c r="J280" s="52" t="str">
        <f t="shared" si="30"/>
        <v>C047 Pedestrian in/on roadway (not crossing)</v>
      </c>
      <c r="K280" s="52" t="str">
        <f t="shared" si="31"/>
        <v>C053 Pedestrian / Cyclist unable to hear/see approaching vehicle  (sub-cause)</v>
      </c>
      <c r="L280" s="52" t="str">
        <f t="shared" si="32"/>
        <v>H022</v>
      </c>
      <c r="M280" s="52" t="str">
        <f t="shared" si="33"/>
        <v>Vehicle in/on roadway decelerates suddenly</v>
      </c>
      <c r="N280" s="52" t="s">
        <v>38</v>
      </c>
      <c r="O280" s="52" t="s">
        <v>119</v>
      </c>
      <c r="P280" s="52" t="str">
        <f t="shared" si="34"/>
        <v>Haz_06 Speed differential or Speed change</v>
      </c>
    </row>
    <row r="281" spans="1:16" x14ac:dyDescent="0.2">
      <c r="A281" s="52" t="s">
        <v>377</v>
      </c>
      <c r="B281" s="52" t="s">
        <v>378</v>
      </c>
      <c r="C281" s="52" t="str">
        <f t="shared" si="28"/>
        <v>I2 Vehicle leaves roadway - exits carriageway</v>
      </c>
      <c r="E281" s="52" t="s">
        <v>6</v>
      </c>
      <c r="F281" s="52" t="s">
        <v>216</v>
      </c>
      <c r="G281" s="52" t="s">
        <v>208</v>
      </c>
      <c r="H281" s="52" t="s">
        <v>1326</v>
      </c>
      <c r="I281" s="52" t="str">
        <f t="shared" si="29"/>
        <v>C053 Pedestrian / Cyclist unable to hear/see approaching vehicle  (sub-cause)</v>
      </c>
      <c r="J281" s="52" t="str">
        <f t="shared" si="30"/>
        <v>C047 Pedestrian in/on roadway (not crossing)</v>
      </c>
      <c r="K281" s="52" t="str">
        <f t="shared" si="31"/>
        <v>C053 Pedestrian / Cyclist unable to hear/see approaching vehicle  (sub-cause)</v>
      </c>
      <c r="L281" s="52" t="str">
        <f t="shared" si="32"/>
        <v>H022</v>
      </c>
      <c r="M281" s="52" t="str">
        <f t="shared" si="33"/>
        <v>Vehicle in/on roadway decelerates suddenly</v>
      </c>
      <c r="N281" s="52" t="s">
        <v>38</v>
      </c>
      <c r="O281" s="52" t="s">
        <v>119</v>
      </c>
      <c r="P281" s="52" t="str">
        <f t="shared" si="34"/>
        <v>Haz_06 Speed differential or Speed change</v>
      </c>
    </row>
    <row r="282" spans="1:16" x14ac:dyDescent="0.2">
      <c r="A282" s="52" t="s">
        <v>462</v>
      </c>
      <c r="B282" s="52" t="s">
        <v>463</v>
      </c>
      <c r="C282" s="52" t="str">
        <f t="shared" si="28"/>
        <v>I7 Personal Harm (Non Collision)</v>
      </c>
      <c r="D282" s="52" t="s">
        <v>485</v>
      </c>
      <c r="E282" s="52" t="s">
        <v>6</v>
      </c>
      <c r="F282" s="52" t="s">
        <v>216</v>
      </c>
      <c r="G282" s="52" t="s">
        <v>208</v>
      </c>
      <c r="H282" s="52" t="s">
        <v>1326</v>
      </c>
      <c r="I282" s="52" t="str">
        <f t="shared" si="29"/>
        <v>C053 Pedestrian / Cyclist unable to hear/see approaching vehicle  (sub-cause)</v>
      </c>
      <c r="J282" s="52" t="str">
        <f t="shared" si="30"/>
        <v>C047 Pedestrian in/on roadway (not crossing)</v>
      </c>
      <c r="K282" s="52" t="str">
        <f t="shared" si="31"/>
        <v>C053 Pedestrian / Cyclist unable to hear/see approaching vehicle  (sub-cause)</v>
      </c>
      <c r="L282" s="52" t="str">
        <f t="shared" si="32"/>
        <v>H022</v>
      </c>
      <c r="M282" s="52" t="str">
        <f t="shared" si="33"/>
        <v>Vehicle in/on roadway decelerates suddenly</v>
      </c>
      <c r="N282" s="52" t="s">
        <v>38</v>
      </c>
      <c r="O282" s="52" t="s">
        <v>119</v>
      </c>
      <c r="P282" s="52" t="str">
        <f t="shared" si="34"/>
        <v>Haz_06 Speed differential or Speed change</v>
      </c>
    </row>
    <row r="283" spans="1:16" x14ac:dyDescent="0.2">
      <c r="A283" s="52" t="s">
        <v>111</v>
      </c>
      <c r="B283" s="52" t="s">
        <v>112</v>
      </c>
      <c r="C283" s="52" t="str">
        <f t="shared" si="28"/>
        <v>I1 Vehicles collide in/on roadway</v>
      </c>
      <c r="E283" s="52" t="s">
        <v>6</v>
      </c>
      <c r="F283" s="52" t="s">
        <v>217</v>
      </c>
      <c r="G283" s="52" t="s">
        <v>208</v>
      </c>
      <c r="H283" s="52" t="s">
        <v>218</v>
      </c>
      <c r="I283" s="52" t="str">
        <f t="shared" si="29"/>
        <v>C054 Pedestrian/cyclist unable to move (e.g. shoe/wheel trapped in tracks)  (sub-cause)</v>
      </c>
      <c r="J283" s="52" t="str">
        <f t="shared" si="30"/>
        <v>C047 Pedestrian in/on roadway (not crossing)</v>
      </c>
      <c r="K283" s="52" t="str">
        <f t="shared" si="31"/>
        <v>C054 Pedestrian/cyclist unable to move (e.g. shoe/wheel trapped in tracks)  (sub-cause)</v>
      </c>
      <c r="L283" s="52" t="str">
        <f t="shared" si="32"/>
        <v>H022</v>
      </c>
      <c r="M283" s="52" t="str">
        <f t="shared" si="33"/>
        <v>Vehicle in/on roadway decelerates suddenly</v>
      </c>
      <c r="N283" s="52" t="s">
        <v>38</v>
      </c>
      <c r="O283" s="52" t="s">
        <v>119</v>
      </c>
      <c r="P283" s="52" t="str">
        <f t="shared" si="34"/>
        <v>Haz_06 Speed differential or Speed change</v>
      </c>
    </row>
    <row r="284" spans="1:16" x14ac:dyDescent="0.2">
      <c r="A284" s="52" t="s">
        <v>377</v>
      </c>
      <c r="B284" s="52" t="s">
        <v>378</v>
      </c>
      <c r="C284" s="52" t="str">
        <f t="shared" si="28"/>
        <v>I2 Vehicle leaves roadway - exits carriageway</v>
      </c>
      <c r="E284" s="52" t="s">
        <v>6</v>
      </c>
      <c r="F284" s="52" t="s">
        <v>217</v>
      </c>
      <c r="G284" s="52" t="s">
        <v>208</v>
      </c>
      <c r="H284" s="52" t="s">
        <v>218</v>
      </c>
      <c r="I284" s="52" t="str">
        <f t="shared" si="29"/>
        <v>C054 Pedestrian/cyclist unable to move (e.g. shoe/wheel trapped in tracks)  (sub-cause)</v>
      </c>
      <c r="J284" s="52" t="str">
        <f t="shared" si="30"/>
        <v>C047 Pedestrian in/on roadway (not crossing)</v>
      </c>
      <c r="K284" s="52" t="str">
        <f t="shared" si="31"/>
        <v>C054 Pedestrian/cyclist unable to move (e.g. shoe/wheel trapped in tracks)  (sub-cause)</v>
      </c>
      <c r="L284" s="52" t="str">
        <f t="shared" si="32"/>
        <v>H022</v>
      </c>
      <c r="M284" s="52" t="str">
        <f t="shared" si="33"/>
        <v>Vehicle in/on roadway decelerates suddenly</v>
      </c>
      <c r="N284" s="52" t="s">
        <v>38</v>
      </c>
      <c r="O284" s="52" t="s">
        <v>119</v>
      </c>
      <c r="P284" s="52" t="str">
        <f t="shared" si="34"/>
        <v>Haz_06 Speed differential or Speed change</v>
      </c>
    </row>
    <row r="285" spans="1:16" x14ac:dyDescent="0.2">
      <c r="A285" s="52" t="s">
        <v>462</v>
      </c>
      <c r="B285" s="52" t="s">
        <v>463</v>
      </c>
      <c r="C285" s="52" t="str">
        <f t="shared" si="28"/>
        <v>I7 Personal Harm (Non Collision)</v>
      </c>
      <c r="D285" s="52" t="s">
        <v>485</v>
      </c>
      <c r="E285" s="52" t="s">
        <v>6</v>
      </c>
      <c r="F285" s="52" t="s">
        <v>217</v>
      </c>
      <c r="G285" s="52" t="s">
        <v>208</v>
      </c>
      <c r="H285" s="52" t="s">
        <v>218</v>
      </c>
      <c r="I285" s="52" t="str">
        <f t="shared" si="29"/>
        <v>C054 Pedestrian/cyclist unable to move (e.g. shoe/wheel trapped in tracks)  (sub-cause)</v>
      </c>
      <c r="J285" s="52" t="str">
        <f t="shared" si="30"/>
        <v>C047 Pedestrian in/on roadway (not crossing)</v>
      </c>
      <c r="K285" s="52" t="str">
        <f t="shared" si="31"/>
        <v>C054 Pedestrian/cyclist unable to move (e.g. shoe/wheel trapped in tracks)  (sub-cause)</v>
      </c>
      <c r="L285" s="52" t="str">
        <f t="shared" si="32"/>
        <v>H022</v>
      </c>
      <c r="M285" s="52" t="str">
        <f t="shared" si="33"/>
        <v>Vehicle in/on roadway decelerates suddenly</v>
      </c>
      <c r="N285" s="52" t="s">
        <v>38</v>
      </c>
      <c r="O285" s="52" t="s">
        <v>119</v>
      </c>
      <c r="P285" s="52" t="str">
        <f t="shared" si="34"/>
        <v>Haz_06 Speed differential or Speed change</v>
      </c>
    </row>
    <row r="286" spans="1:16" x14ac:dyDescent="0.2">
      <c r="A286" s="52" t="s">
        <v>111</v>
      </c>
      <c r="B286" s="52" t="s">
        <v>112</v>
      </c>
      <c r="C286" s="52" t="str">
        <f t="shared" si="28"/>
        <v>I1 Vehicles collide in/on roadway</v>
      </c>
      <c r="E286" s="52" t="s">
        <v>6</v>
      </c>
      <c r="F286" s="52" t="s">
        <v>219</v>
      </c>
      <c r="G286" s="52" t="s">
        <v>208</v>
      </c>
      <c r="H286" s="52" t="s">
        <v>220</v>
      </c>
      <c r="I286" s="52" t="str">
        <f t="shared" si="29"/>
        <v>C055 March or Demonstration  (sub-cause)</v>
      </c>
      <c r="J286" s="52" t="str">
        <f t="shared" si="30"/>
        <v>C047 Pedestrian in/on roadway (not crossing)</v>
      </c>
      <c r="K286" s="52" t="str">
        <f t="shared" si="31"/>
        <v>C055 March or Demonstration  (sub-cause)</v>
      </c>
      <c r="L286" s="52" t="str">
        <f t="shared" si="32"/>
        <v>H022</v>
      </c>
      <c r="M286" s="52" t="str">
        <f t="shared" si="33"/>
        <v>Vehicle in/on roadway decelerates suddenly</v>
      </c>
      <c r="N286" s="52" t="s">
        <v>38</v>
      </c>
      <c r="O286" s="52" t="s">
        <v>119</v>
      </c>
      <c r="P286" s="52" t="str">
        <f t="shared" si="34"/>
        <v>Haz_06 Speed differential or Speed change</v>
      </c>
    </row>
    <row r="287" spans="1:16" x14ac:dyDescent="0.2">
      <c r="A287" s="52" t="s">
        <v>377</v>
      </c>
      <c r="B287" s="52" t="s">
        <v>378</v>
      </c>
      <c r="C287" s="52" t="str">
        <f t="shared" si="28"/>
        <v>I2 Vehicle leaves roadway - exits carriageway</v>
      </c>
      <c r="E287" s="52" t="s">
        <v>6</v>
      </c>
      <c r="F287" s="52" t="s">
        <v>219</v>
      </c>
      <c r="G287" s="52" t="s">
        <v>208</v>
      </c>
      <c r="H287" s="52" t="s">
        <v>220</v>
      </c>
      <c r="I287" s="52" t="str">
        <f t="shared" si="29"/>
        <v>C055 March or Demonstration  (sub-cause)</v>
      </c>
      <c r="J287" s="52" t="str">
        <f t="shared" si="30"/>
        <v>C047 Pedestrian in/on roadway (not crossing)</v>
      </c>
      <c r="K287" s="52" t="str">
        <f t="shared" si="31"/>
        <v>C055 March or Demonstration  (sub-cause)</v>
      </c>
      <c r="L287" s="52" t="str">
        <f t="shared" si="32"/>
        <v>H022</v>
      </c>
      <c r="M287" s="52" t="str">
        <f t="shared" si="33"/>
        <v>Vehicle in/on roadway decelerates suddenly</v>
      </c>
      <c r="N287" s="52" t="s">
        <v>38</v>
      </c>
      <c r="O287" s="52" t="s">
        <v>119</v>
      </c>
      <c r="P287" s="52" t="str">
        <f t="shared" si="34"/>
        <v>Haz_06 Speed differential or Speed change</v>
      </c>
    </row>
    <row r="288" spans="1:16" x14ac:dyDescent="0.2">
      <c r="A288" s="52" t="s">
        <v>462</v>
      </c>
      <c r="B288" s="52" t="s">
        <v>463</v>
      </c>
      <c r="C288" s="52" t="str">
        <f t="shared" si="28"/>
        <v>I7 Personal Harm (Non Collision)</v>
      </c>
      <c r="D288" s="52" t="s">
        <v>485</v>
      </c>
      <c r="E288" s="52" t="s">
        <v>6</v>
      </c>
      <c r="F288" s="52" t="s">
        <v>219</v>
      </c>
      <c r="G288" s="52" t="s">
        <v>208</v>
      </c>
      <c r="H288" s="52" t="s">
        <v>220</v>
      </c>
      <c r="I288" s="52" t="str">
        <f t="shared" si="29"/>
        <v>C055 March or Demonstration  (sub-cause)</v>
      </c>
      <c r="J288" s="52" t="str">
        <f t="shared" si="30"/>
        <v>C047 Pedestrian in/on roadway (not crossing)</v>
      </c>
      <c r="K288" s="52" t="str">
        <f t="shared" si="31"/>
        <v>C055 March or Demonstration  (sub-cause)</v>
      </c>
      <c r="L288" s="52" t="str">
        <f t="shared" si="32"/>
        <v>H022</v>
      </c>
      <c r="M288" s="52" t="str">
        <f t="shared" si="33"/>
        <v>Vehicle in/on roadway decelerates suddenly</v>
      </c>
      <c r="N288" s="52" t="s">
        <v>38</v>
      </c>
      <c r="O288" s="52" t="s">
        <v>119</v>
      </c>
      <c r="P288" s="52" t="str">
        <f t="shared" si="34"/>
        <v>Haz_06 Speed differential or Speed change</v>
      </c>
    </row>
    <row r="289" spans="1:16" x14ac:dyDescent="0.2">
      <c r="A289" s="52" t="s">
        <v>111</v>
      </c>
      <c r="B289" s="52" t="s">
        <v>112</v>
      </c>
      <c r="C289" s="52" t="str">
        <f t="shared" si="28"/>
        <v>I1 Vehicles collide in/on roadway</v>
      </c>
      <c r="E289" s="52" t="s">
        <v>6</v>
      </c>
      <c r="F289" s="52" t="s">
        <v>221</v>
      </c>
      <c r="G289" s="52" t="s">
        <v>208</v>
      </c>
      <c r="H289" s="52" t="s">
        <v>222</v>
      </c>
      <c r="I289" s="52" t="str">
        <f t="shared" si="29"/>
        <v>C056 Attempted Suicide (sub-cause)</v>
      </c>
      <c r="J289" s="52" t="str">
        <f t="shared" si="30"/>
        <v>C047 Pedestrian in/on roadway (not crossing)</v>
      </c>
      <c r="K289" s="52" t="str">
        <f t="shared" si="31"/>
        <v>C056 Attempted Suicide (sub-cause)</v>
      </c>
      <c r="L289" s="52" t="str">
        <f t="shared" si="32"/>
        <v>H022</v>
      </c>
      <c r="M289" s="52" t="str">
        <f t="shared" si="33"/>
        <v>Vehicle in/on roadway decelerates suddenly</v>
      </c>
      <c r="N289" s="52" t="s">
        <v>38</v>
      </c>
      <c r="O289" s="52" t="s">
        <v>119</v>
      </c>
      <c r="P289" s="52" t="str">
        <f t="shared" si="34"/>
        <v>Haz_06 Speed differential or Speed change</v>
      </c>
    </row>
    <row r="290" spans="1:16" x14ac:dyDescent="0.2">
      <c r="A290" s="52" t="s">
        <v>377</v>
      </c>
      <c r="B290" s="52" t="s">
        <v>378</v>
      </c>
      <c r="C290" s="52" t="str">
        <f t="shared" si="28"/>
        <v>I2 Vehicle leaves roadway - exits carriageway</v>
      </c>
      <c r="E290" s="52" t="s">
        <v>6</v>
      </c>
      <c r="F290" s="52" t="s">
        <v>221</v>
      </c>
      <c r="G290" s="52" t="s">
        <v>208</v>
      </c>
      <c r="H290" s="52" t="s">
        <v>222</v>
      </c>
      <c r="I290" s="52" t="str">
        <f t="shared" si="29"/>
        <v>C056 Attempted Suicide (sub-cause)</v>
      </c>
      <c r="J290" s="52" t="str">
        <f t="shared" si="30"/>
        <v>C047 Pedestrian in/on roadway (not crossing)</v>
      </c>
      <c r="K290" s="52" t="str">
        <f t="shared" si="31"/>
        <v>C056 Attempted Suicide (sub-cause)</v>
      </c>
      <c r="L290" s="52" t="str">
        <f t="shared" si="32"/>
        <v>H022</v>
      </c>
      <c r="M290" s="52" t="str">
        <f t="shared" si="33"/>
        <v>Vehicle in/on roadway decelerates suddenly</v>
      </c>
      <c r="N290" s="52" t="s">
        <v>38</v>
      </c>
      <c r="O290" s="52" t="s">
        <v>119</v>
      </c>
      <c r="P290" s="52" t="str">
        <f t="shared" si="34"/>
        <v>Haz_06 Speed differential or Speed change</v>
      </c>
    </row>
    <row r="291" spans="1:16" x14ac:dyDescent="0.2">
      <c r="A291" s="52" t="s">
        <v>462</v>
      </c>
      <c r="B291" s="52" t="s">
        <v>463</v>
      </c>
      <c r="C291" s="52" t="str">
        <f t="shared" si="28"/>
        <v>I7 Personal Harm (Non Collision)</v>
      </c>
      <c r="D291" s="52" t="s">
        <v>485</v>
      </c>
      <c r="E291" s="52" t="s">
        <v>6</v>
      </c>
      <c r="F291" s="52" t="s">
        <v>221</v>
      </c>
      <c r="G291" s="52" t="s">
        <v>208</v>
      </c>
      <c r="H291" s="52" t="s">
        <v>222</v>
      </c>
      <c r="I291" s="52" t="str">
        <f t="shared" si="29"/>
        <v>C056 Attempted Suicide (sub-cause)</v>
      </c>
      <c r="J291" s="52" t="str">
        <f t="shared" si="30"/>
        <v>C047 Pedestrian in/on roadway (not crossing)</v>
      </c>
      <c r="K291" s="52" t="str">
        <f t="shared" si="31"/>
        <v>C056 Attempted Suicide (sub-cause)</v>
      </c>
      <c r="L291" s="52" t="str">
        <f t="shared" si="32"/>
        <v>H022</v>
      </c>
      <c r="M291" s="52" t="str">
        <f t="shared" si="33"/>
        <v>Vehicle in/on roadway decelerates suddenly</v>
      </c>
      <c r="N291" s="52" t="s">
        <v>38</v>
      </c>
      <c r="O291" s="52" t="s">
        <v>119</v>
      </c>
      <c r="P291" s="52" t="str">
        <f t="shared" si="34"/>
        <v>Haz_06 Speed differential or Speed change</v>
      </c>
    </row>
    <row r="292" spans="1:16" x14ac:dyDescent="0.2">
      <c r="A292" s="52" t="s">
        <v>111</v>
      </c>
      <c r="B292" s="52" t="s">
        <v>112</v>
      </c>
      <c r="C292" s="52" t="str">
        <f t="shared" si="28"/>
        <v>I1 Vehicles collide in/on roadway</v>
      </c>
      <c r="E292" s="52" t="s">
        <v>6</v>
      </c>
      <c r="F292" s="52" t="s">
        <v>223</v>
      </c>
      <c r="G292" s="52" t="s">
        <v>208</v>
      </c>
      <c r="H292" s="52" t="s">
        <v>1327</v>
      </c>
      <c r="I292" s="52" t="str">
        <f t="shared" si="29"/>
        <v>C057 Pedestrian / Cyclist misjudges width of approaching vehicle (sub-cause)</v>
      </c>
      <c r="J292" s="52" t="str">
        <f t="shared" si="30"/>
        <v>C047 Pedestrian in/on roadway (not crossing)</v>
      </c>
      <c r="K292" s="52" t="str">
        <f t="shared" si="31"/>
        <v>C057 Pedestrian / Cyclist misjudges width of approaching vehicle (sub-cause)</v>
      </c>
      <c r="L292" s="52" t="str">
        <f t="shared" si="32"/>
        <v>H022</v>
      </c>
      <c r="M292" s="52" t="str">
        <f t="shared" si="33"/>
        <v>Vehicle in/on roadway decelerates suddenly</v>
      </c>
      <c r="N292" s="52" t="s">
        <v>38</v>
      </c>
      <c r="O292" s="52" t="s">
        <v>119</v>
      </c>
      <c r="P292" s="52" t="str">
        <f t="shared" si="34"/>
        <v>Haz_06 Speed differential or Speed change</v>
      </c>
    </row>
    <row r="293" spans="1:16" x14ac:dyDescent="0.2">
      <c r="A293" s="52" t="s">
        <v>377</v>
      </c>
      <c r="B293" s="52" t="s">
        <v>378</v>
      </c>
      <c r="C293" s="52" t="str">
        <f t="shared" si="28"/>
        <v>I2 Vehicle leaves roadway - exits carriageway</v>
      </c>
      <c r="E293" s="52" t="s">
        <v>6</v>
      </c>
      <c r="F293" s="52" t="s">
        <v>223</v>
      </c>
      <c r="G293" s="52" t="s">
        <v>208</v>
      </c>
      <c r="H293" s="52" t="s">
        <v>1327</v>
      </c>
      <c r="I293" s="52" t="str">
        <f t="shared" si="29"/>
        <v>C057 Pedestrian / Cyclist misjudges width of approaching vehicle (sub-cause)</v>
      </c>
      <c r="J293" s="52" t="str">
        <f t="shared" si="30"/>
        <v>C047 Pedestrian in/on roadway (not crossing)</v>
      </c>
      <c r="K293" s="52" t="str">
        <f t="shared" si="31"/>
        <v>C057 Pedestrian / Cyclist misjudges width of approaching vehicle (sub-cause)</v>
      </c>
      <c r="L293" s="52" t="str">
        <f t="shared" si="32"/>
        <v>H022</v>
      </c>
      <c r="M293" s="52" t="str">
        <f t="shared" si="33"/>
        <v>Vehicle in/on roadway decelerates suddenly</v>
      </c>
      <c r="N293" s="52" t="s">
        <v>38</v>
      </c>
      <c r="O293" s="52" t="s">
        <v>119</v>
      </c>
      <c r="P293" s="52" t="str">
        <f t="shared" si="34"/>
        <v>Haz_06 Speed differential or Speed change</v>
      </c>
    </row>
    <row r="294" spans="1:16" x14ac:dyDescent="0.2">
      <c r="A294" s="52" t="s">
        <v>462</v>
      </c>
      <c r="B294" s="52" t="s">
        <v>463</v>
      </c>
      <c r="C294" s="52" t="str">
        <f t="shared" si="28"/>
        <v>I7 Personal Harm (Non Collision)</v>
      </c>
      <c r="D294" s="52" t="s">
        <v>485</v>
      </c>
      <c r="E294" s="52" t="s">
        <v>6</v>
      </c>
      <c r="F294" s="52" t="s">
        <v>223</v>
      </c>
      <c r="G294" s="52" t="s">
        <v>208</v>
      </c>
      <c r="H294" s="52" t="s">
        <v>1327</v>
      </c>
      <c r="I294" s="52" t="str">
        <f t="shared" si="29"/>
        <v>C057 Pedestrian / Cyclist misjudges width of approaching vehicle (sub-cause)</v>
      </c>
      <c r="J294" s="52" t="str">
        <f t="shared" si="30"/>
        <v>C047 Pedestrian in/on roadway (not crossing)</v>
      </c>
      <c r="K294" s="52" t="str">
        <f t="shared" si="31"/>
        <v>C057 Pedestrian / Cyclist misjudges width of approaching vehicle (sub-cause)</v>
      </c>
      <c r="L294" s="52" t="str">
        <f t="shared" si="32"/>
        <v>H022</v>
      </c>
      <c r="M294" s="52" t="str">
        <f t="shared" si="33"/>
        <v>Vehicle in/on roadway decelerates suddenly</v>
      </c>
      <c r="N294" s="52" t="s">
        <v>38</v>
      </c>
      <c r="O294" s="52" t="s">
        <v>119</v>
      </c>
      <c r="P294" s="52" t="str">
        <f t="shared" si="34"/>
        <v>Haz_06 Speed differential or Speed change</v>
      </c>
    </row>
    <row r="295" spans="1:16" x14ac:dyDescent="0.2">
      <c r="A295" s="52" t="s">
        <v>111</v>
      </c>
      <c r="B295" s="52" t="s">
        <v>112</v>
      </c>
      <c r="C295" s="52" t="str">
        <f t="shared" si="28"/>
        <v>I1 Vehicles collide in/on roadway</v>
      </c>
      <c r="E295" s="52" t="s">
        <v>6</v>
      </c>
      <c r="F295" s="52" t="s">
        <v>224</v>
      </c>
      <c r="G295" s="52" t="s">
        <v>208</v>
      </c>
      <c r="H295" s="52" t="s">
        <v>225</v>
      </c>
      <c r="I295" s="52" t="str">
        <f t="shared" si="29"/>
        <v>C058 Pedestrian walking along roadway (sub-cause)</v>
      </c>
      <c r="J295" s="52" t="str">
        <f t="shared" si="30"/>
        <v>C047 Pedestrian in/on roadway (not crossing)</v>
      </c>
      <c r="K295" s="52" t="str">
        <f t="shared" si="31"/>
        <v>C058 Pedestrian walking along roadway (sub-cause)</v>
      </c>
      <c r="L295" s="52" t="str">
        <f t="shared" si="32"/>
        <v>H022</v>
      </c>
      <c r="M295" s="52" t="str">
        <f t="shared" si="33"/>
        <v>Vehicle in/on roadway decelerates suddenly</v>
      </c>
      <c r="N295" s="52" t="s">
        <v>38</v>
      </c>
      <c r="O295" s="52" t="s">
        <v>119</v>
      </c>
      <c r="P295" s="52" t="str">
        <f t="shared" si="34"/>
        <v>Haz_06 Speed differential or Speed change</v>
      </c>
    </row>
    <row r="296" spans="1:16" x14ac:dyDescent="0.2">
      <c r="A296" s="52" t="s">
        <v>377</v>
      </c>
      <c r="B296" s="52" t="s">
        <v>378</v>
      </c>
      <c r="C296" s="52" t="str">
        <f t="shared" si="28"/>
        <v>I2 Vehicle leaves roadway - exits carriageway</v>
      </c>
      <c r="E296" s="52" t="s">
        <v>6</v>
      </c>
      <c r="F296" s="52" t="s">
        <v>224</v>
      </c>
      <c r="G296" s="52" t="s">
        <v>208</v>
      </c>
      <c r="H296" s="52" t="s">
        <v>225</v>
      </c>
      <c r="I296" s="52" t="str">
        <f t="shared" si="29"/>
        <v>C058 Pedestrian walking along roadway (sub-cause)</v>
      </c>
      <c r="J296" s="52" t="str">
        <f t="shared" si="30"/>
        <v>C047 Pedestrian in/on roadway (not crossing)</v>
      </c>
      <c r="K296" s="52" t="str">
        <f t="shared" si="31"/>
        <v>C058 Pedestrian walking along roadway (sub-cause)</v>
      </c>
      <c r="L296" s="52" t="str">
        <f t="shared" si="32"/>
        <v>H022</v>
      </c>
      <c r="M296" s="52" t="str">
        <f t="shared" si="33"/>
        <v>Vehicle in/on roadway decelerates suddenly</v>
      </c>
      <c r="N296" s="52" t="s">
        <v>38</v>
      </c>
      <c r="O296" s="52" t="s">
        <v>119</v>
      </c>
      <c r="P296" s="52" t="str">
        <f t="shared" si="34"/>
        <v>Haz_06 Speed differential or Speed change</v>
      </c>
    </row>
    <row r="297" spans="1:16" x14ac:dyDescent="0.2">
      <c r="A297" s="52" t="s">
        <v>462</v>
      </c>
      <c r="B297" s="52" t="s">
        <v>463</v>
      </c>
      <c r="C297" s="52" t="str">
        <f t="shared" si="28"/>
        <v>I7 Personal Harm (Non Collision)</v>
      </c>
      <c r="D297" s="52" t="s">
        <v>485</v>
      </c>
      <c r="E297" s="52" t="s">
        <v>6</v>
      </c>
      <c r="F297" s="52" t="s">
        <v>224</v>
      </c>
      <c r="G297" s="52" t="s">
        <v>208</v>
      </c>
      <c r="H297" s="52" t="s">
        <v>225</v>
      </c>
      <c r="I297" s="52" t="str">
        <f t="shared" si="29"/>
        <v>C058 Pedestrian walking along roadway (sub-cause)</v>
      </c>
      <c r="J297" s="52" t="str">
        <f t="shared" si="30"/>
        <v>C047 Pedestrian in/on roadway (not crossing)</v>
      </c>
      <c r="K297" s="52" t="str">
        <f t="shared" si="31"/>
        <v>C058 Pedestrian walking along roadway (sub-cause)</v>
      </c>
      <c r="L297" s="52" t="str">
        <f t="shared" si="32"/>
        <v>H022</v>
      </c>
      <c r="M297" s="52" t="str">
        <f t="shared" si="33"/>
        <v>Vehicle in/on roadway decelerates suddenly</v>
      </c>
      <c r="N297" s="52" t="s">
        <v>38</v>
      </c>
      <c r="O297" s="52" t="s">
        <v>119</v>
      </c>
      <c r="P297" s="52" t="str">
        <f t="shared" si="34"/>
        <v>Haz_06 Speed differential or Speed change</v>
      </c>
    </row>
    <row r="298" spans="1:16" x14ac:dyDescent="0.2">
      <c r="A298" s="65" t="s">
        <v>111</v>
      </c>
      <c r="B298" s="65" t="s">
        <v>112</v>
      </c>
      <c r="C298" s="65" t="str">
        <f t="shared" si="28"/>
        <v>I1 Vehicles collide in/on roadway</v>
      </c>
      <c r="D298" s="65"/>
      <c r="E298" s="65" t="s">
        <v>6</v>
      </c>
      <c r="F298" s="65" t="s">
        <v>237</v>
      </c>
      <c r="G298" s="65" t="s">
        <v>114</v>
      </c>
      <c r="H298" s="65" t="s">
        <v>238</v>
      </c>
      <c r="I298" s="65" t="str">
        <f t="shared" si="29"/>
        <v>C066 Driver attempts to get the vehicle to safety, emergency telephone or tries to get home</v>
      </c>
      <c r="J298" s="65" t="str">
        <f t="shared" si="30"/>
        <v>C066 Driver attempts to get the vehicle to safety, emergency telephone or tries to get home</v>
      </c>
      <c r="K298" s="65" t="str">
        <f t="shared" si="31"/>
        <v/>
      </c>
      <c r="L298" s="65" t="str">
        <f t="shared" si="32"/>
        <v>H013</v>
      </c>
      <c r="M298" s="65" t="str">
        <f t="shared" si="33"/>
        <v>Excessively slow moving vehicle in running lane</v>
      </c>
      <c r="N298" s="65" t="s">
        <v>29</v>
      </c>
      <c r="O298" s="65" t="s">
        <v>116</v>
      </c>
      <c r="P298" s="65" t="str">
        <f t="shared" si="34"/>
        <v>Haz_06 Speed differential or Speed change</v>
      </c>
    </row>
    <row r="299" spans="1:16" x14ac:dyDescent="0.2">
      <c r="A299" s="65" t="s">
        <v>377</v>
      </c>
      <c r="B299" s="65" t="s">
        <v>378</v>
      </c>
      <c r="C299" s="65" t="str">
        <f t="shared" si="28"/>
        <v>I2 Vehicle leaves roadway - exits carriageway</v>
      </c>
      <c r="D299" s="65"/>
      <c r="E299" s="65" t="s">
        <v>6</v>
      </c>
      <c r="F299" s="65" t="s">
        <v>237</v>
      </c>
      <c r="G299" s="65" t="s">
        <v>114</v>
      </c>
      <c r="H299" s="65" t="s">
        <v>238</v>
      </c>
      <c r="I299" s="65" t="str">
        <f t="shared" si="29"/>
        <v>C066 Driver attempts to get the vehicle to safety, emergency telephone or tries to get home</v>
      </c>
      <c r="J299" s="65" t="str">
        <f t="shared" si="30"/>
        <v>C066 Driver attempts to get the vehicle to safety, emergency telephone or tries to get home</v>
      </c>
      <c r="K299" s="65" t="str">
        <f t="shared" si="31"/>
        <v/>
      </c>
      <c r="L299" s="65" t="str">
        <f t="shared" si="32"/>
        <v>H013</v>
      </c>
      <c r="M299" s="65" t="str">
        <f t="shared" si="33"/>
        <v>Excessively slow moving vehicle in running lane</v>
      </c>
      <c r="N299" s="65" t="s">
        <v>29</v>
      </c>
      <c r="O299" s="65" t="s">
        <v>116</v>
      </c>
      <c r="P299" s="65" t="str">
        <f t="shared" si="34"/>
        <v>Haz_06 Speed differential or Speed change</v>
      </c>
    </row>
    <row r="300" spans="1:16" x14ac:dyDescent="0.2">
      <c r="A300" s="52" t="s">
        <v>111</v>
      </c>
      <c r="B300" s="52" t="s">
        <v>112</v>
      </c>
      <c r="C300" s="52" t="str">
        <f t="shared" si="28"/>
        <v>I1 Vehicles collide in/on roadway</v>
      </c>
      <c r="E300" s="52" t="s">
        <v>6</v>
      </c>
      <c r="F300" s="52" t="s">
        <v>239</v>
      </c>
      <c r="G300" s="52" t="s">
        <v>237</v>
      </c>
      <c r="H300" s="52" t="s">
        <v>240</v>
      </c>
      <c r="I300" s="52" t="str">
        <f t="shared" si="29"/>
        <v>C067 Driver feeling unwell (sub-cause)</v>
      </c>
      <c r="J300" s="52" t="str">
        <f t="shared" si="30"/>
        <v>C066 Driver attempts to get the vehicle to safety, emergency telephone or tries to get home</v>
      </c>
      <c r="K300" s="52" t="str">
        <f t="shared" si="31"/>
        <v>C067 Driver feeling unwell (sub-cause)</v>
      </c>
      <c r="L300" s="52" t="str">
        <f t="shared" si="32"/>
        <v>H013</v>
      </c>
      <c r="M300" s="52" t="str">
        <f t="shared" si="33"/>
        <v>Excessively slow moving vehicle in running lane</v>
      </c>
      <c r="N300" s="52" t="s">
        <v>29</v>
      </c>
      <c r="O300" s="52" t="s">
        <v>116</v>
      </c>
      <c r="P300" s="52" t="str">
        <f t="shared" si="34"/>
        <v>Haz_06 Speed differential or Speed change</v>
      </c>
    </row>
    <row r="301" spans="1:16" x14ac:dyDescent="0.2">
      <c r="A301" s="52" t="s">
        <v>377</v>
      </c>
      <c r="B301" s="52" t="s">
        <v>378</v>
      </c>
      <c r="C301" s="52" t="str">
        <f t="shared" si="28"/>
        <v>I2 Vehicle leaves roadway - exits carriageway</v>
      </c>
      <c r="E301" s="52" t="s">
        <v>6</v>
      </c>
      <c r="F301" s="52" t="s">
        <v>239</v>
      </c>
      <c r="G301" s="52" t="s">
        <v>237</v>
      </c>
      <c r="H301" s="52" t="s">
        <v>240</v>
      </c>
      <c r="I301" s="52" t="str">
        <f t="shared" si="29"/>
        <v>C067 Driver feeling unwell (sub-cause)</v>
      </c>
      <c r="J301" s="52" t="str">
        <f t="shared" si="30"/>
        <v>C066 Driver attempts to get the vehicle to safety, emergency telephone or tries to get home</v>
      </c>
      <c r="K301" s="52" t="str">
        <f t="shared" si="31"/>
        <v>C067 Driver feeling unwell (sub-cause)</v>
      </c>
      <c r="L301" s="52" t="str">
        <f t="shared" si="32"/>
        <v>H013</v>
      </c>
      <c r="M301" s="52" t="str">
        <f t="shared" si="33"/>
        <v>Excessively slow moving vehicle in running lane</v>
      </c>
      <c r="N301" s="52" t="s">
        <v>29</v>
      </c>
      <c r="O301" s="52" t="s">
        <v>116</v>
      </c>
      <c r="P301" s="52" t="str">
        <f t="shared" si="34"/>
        <v>Haz_06 Speed differential or Speed change</v>
      </c>
    </row>
    <row r="302" spans="1:16" x14ac:dyDescent="0.2">
      <c r="A302" s="52" t="s">
        <v>111</v>
      </c>
      <c r="B302" s="52" t="s">
        <v>112</v>
      </c>
      <c r="C302" s="52" t="str">
        <f t="shared" si="28"/>
        <v>I1 Vehicles collide in/on roadway</v>
      </c>
      <c r="E302" s="52" t="s">
        <v>6</v>
      </c>
      <c r="F302" s="52" t="s">
        <v>241</v>
      </c>
      <c r="G302" s="52" t="s">
        <v>114</v>
      </c>
      <c r="H302" s="52" t="s">
        <v>242</v>
      </c>
      <c r="I302" s="52" t="str">
        <f t="shared" si="29"/>
        <v>C068 Incorrect lane usage for vehicle speed</v>
      </c>
      <c r="J302" s="52" t="str">
        <f t="shared" si="30"/>
        <v>C068 Incorrect lane usage for vehicle speed</v>
      </c>
      <c r="K302" s="52" t="str">
        <f t="shared" si="31"/>
        <v/>
      </c>
      <c r="L302" s="52" t="str">
        <f t="shared" si="32"/>
        <v>H013</v>
      </c>
      <c r="M302" s="52" t="str">
        <f t="shared" si="33"/>
        <v>Excessively slow moving vehicle in running lane</v>
      </c>
      <c r="N302" s="52" t="s">
        <v>29</v>
      </c>
      <c r="O302" s="52" t="s">
        <v>116</v>
      </c>
      <c r="P302" s="52" t="str">
        <f t="shared" si="34"/>
        <v>Haz_06 Speed differential or Speed change</v>
      </c>
    </row>
    <row r="303" spans="1:16" x14ac:dyDescent="0.2">
      <c r="A303" s="52" t="s">
        <v>377</v>
      </c>
      <c r="B303" s="52" t="s">
        <v>378</v>
      </c>
      <c r="C303" s="52" t="str">
        <f t="shared" si="28"/>
        <v>I2 Vehicle leaves roadway - exits carriageway</v>
      </c>
      <c r="E303" s="52" t="s">
        <v>6</v>
      </c>
      <c r="F303" s="52" t="s">
        <v>241</v>
      </c>
      <c r="G303" s="52" t="s">
        <v>114</v>
      </c>
      <c r="H303" s="52" t="s">
        <v>242</v>
      </c>
      <c r="I303" s="52" t="str">
        <f t="shared" si="29"/>
        <v>C068 Incorrect lane usage for vehicle speed</v>
      </c>
      <c r="J303" s="52" t="str">
        <f t="shared" si="30"/>
        <v>C068 Incorrect lane usage for vehicle speed</v>
      </c>
      <c r="K303" s="52" t="str">
        <f t="shared" si="31"/>
        <v/>
      </c>
      <c r="L303" s="52" t="str">
        <f t="shared" si="32"/>
        <v>H013</v>
      </c>
      <c r="M303" s="52" t="str">
        <f t="shared" si="33"/>
        <v>Excessively slow moving vehicle in running lane</v>
      </c>
      <c r="N303" s="52" t="s">
        <v>29</v>
      </c>
      <c r="O303" s="52" t="s">
        <v>116</v>
      </c>
      <c r="P303" s="52" t="str">
        <f t="shared" si="34"/>
        <v>Haz_06 Speed differential or Speed change</v>
      </c>
    </row>
    <row r="304" spans="1:16" x14ac:dyDescent="0.2">
      <c r="A304" s="52" t="s">
        <v>111</v>
      </c>
      <c r="B304" s="52" t="s">
        <v>112</v>
      </c>
      <c r="C304" s="52" t="str">
        <f t="shared" si="28"/>
        <v>I1 Vehicles collide in/on roadway</v>
      </c>
      <c r="E304" s="52" t="s">
        <v>6</v>
      </c>
      <c r="F304" s="52" t="s">
        <v>243</v>
      </c>
      <c r="G304" s="52" t="s">
        <v>114</v>
      </c>
      <c r="H304" s="52" t="s">
        <v>1321</v>
      </c>
      <c r="I304" s="52" t="str">
        <f t="shared" si="29"/>
        <v>C069 Mechanical problems (other than with drive train) that make it unsafe to travel faster</v>
      </c>
      <c r="J304" s="52" t="str">
        <f t="shared" si="30"/>
        <v>C069 Mechanical problems (other than with drive train) that make it unsafe to travel faster</v>
      </c>
      <c r="K304" s="52" t="str">
        <f t="shared" si="31"/>
        <v/>
      </c>
      <c r="L304" s="52" t="str">
        <f t="shared" si="32"/>
        <v>H013</v>
      </c>
      <c r="M304" s="52" t="str">
        <f t="shared" si="33"/>
        <v>Excessively slow moving vehicle in running lane</v>
      </c>
      <c r="N304" s="52" t="s">
        <v>29</v>
      </c>
      <c r="O304" s="52" t="s">
        <v>116</v>
      </c>
      <c r="P304" s="52" t="str">
        <f t="shared" si="34"/>
        <v>Haz_06 Speed differential or Speed change</v>
      </c>
    </row>
    <row r="305" spans="1:16" x14ac:dyDescent="0.2">
      <c r="A305" s="52" t="s">
        <v>377</v>
      </c>
      <c r="B305" s="52" t="s">
        <v>378</v>
      </c>
      <c r="C305" s="52" t="str">
        <f t="shared" si="28"/>
        <v>I2 Vehicle leaves roadway - exits carriageway</v>
      </c>
      <c r="E305" s="52" t="s">
        <v>6</v>
      </c>
      <c r="F305" s="52" t="s">
        <v>243</v>
      </c>
      <c r="G305" s="52" t="s">
        <v>379</v>
      </c>
      <c r="H305" s="52" t="s">
        <v>244</v>
      </c>
      <c r="I305" s="52" t="str">
        <f t="shared" si="29"/>
        <v>C069 Mechanical problems (other than with drive train) that make it unsafe to travel faster (sub-cause)</v>
      </c>
      <c r="J305" s="52" t="str">
        <f t="shared" si="30"/>
        <v>C190 Tools dropped and left after maintenance (sub-cause)</v>
      </c>
      <c r="K305" s="52" t="str">
        <f t="shared" si="31"/>
        <v>C069 Mechanical problems (other than with drive train) that make it unsafe to travel faster (sub-cause)</v>
      </c>
      <c r="L305" s="52" t="str">
        <f t="shared" si="32"/>
        <v>H013</v>
      </c>
      <c r="M305" s="52" t="str">
        <f t="shared" si="33"/>
        <v>Excessively slow moving vehicle in running lane</v>
      </c>
      <c r="N305" s="52" t="s">
        <v>29</v>
      </c>
      <c r="O305" s="52" t="s">
        <v>116</v>
      </c>
      <c r="P305" s="52" t="str">
        <f t="shared" si="34"/>
        <v>Haz_06 Speed differential or Speed change</v>
      </c>
    </row>
    <row r="306" spans="1:16" x14ac:dyDescent="0.2">
      <c r="A306" s="52" t="s">
        <v>111</v>
      </c>
      <c r="B306" s="52" t="s">
        <v>112</v>
      </c>
      <c r="C306" s="52" t="str">
        <f t="shared" si="28"/>
        <v>I1 Vehicles collide in/on roadway</v>
      </c>
      <c r="E306" s="52" t="s">
        <v>6</v>
      </c>
      <c r="F306" s="52" t="s">
        <v>245</v>
      </c>
      <c r="G306" s="52" t="s">
        <v>114</v>
      </c>
      <c r="H306" s="52" t="s">
        <v>246</v>
      </c>
      <c r="I306" s="52" t="str">
        <f t="shared" si="29"/>
        <v>C070 Over-cautious driver</v>
      </c>
      <c r="J306" s="52" t="str">
        <f t="shared" si="30"/>
        <v>C070 Over-cautious driver</v>
      </c>
      <c r="K306" s="52" t="str">
        <f t="shared" si="31"/>
        <v/>
      </c>
      <c r="L306" s="52" t="str">
        <f t="shared" si="32"/>
        <v>H013</v>
      </c>
      <c r="M306" s="52" t="str">
        <f t="shared" si="33"/>
        <v>Excessively slow moving vehicle in running lane</v>
      </c>
      <c r="N306" s="52" t="s">
        <v>29</v>
      </c>
      <c r="O306" s="52" t="s">
        <v>116</v>
      </c>
      <c r="P306" s="52" t="str">
        <f t="shared" si="34"/>
        <v>Haz_06 Speed differential or Speed change</v>
      </c>
    </row>
    <row r="307" spans="1:16" x14ac:dyDescent="0.2">
      <c r="A307" s="52" t="s">
        <v>377</v>
      </c>
      <c r="B307" s="52" t="s">
        <v>378</v>
      </c>
      <c r="C307" s="52" t="str">
        <f t="shared" si="28"/>
        <v>I2 Vehicle leaves roadway - exits carriageway</v>
      </c>
      <c r="E307" s="52" t="s">
        <v>6</v>
      </c>
      <c r="F307" s="52" t="s">
        <v>245</v>
      </c>
      <c r="G307" s="52" t="s">
        <v>114</v>
      </c>
      <c r="H307" s="52" t="s">
        <v>246</v>
      </c>
      <c r="I307" s="52" t="str">
        <f t="shared" si="29"/>
        <v>C070 Over-cautious driver</v>
      </c>
      <c r="J307" s="52" t="str">
        <f t="shared" si="30"/>
        <v>C070 Over-cautious driver</v>
      </c>
      <c r="K307" s="52" t="str">
        <f t="shared" si="31"/>
        <v/>
      </c>
      <c r="L307" s="52" t="str">
        <f t="shared" si="32"/>
        <v>H013</v>
      </c>
      <c r="M307" s="52" t="str">
        <f t="shared" si="33"/>
        <v>Excessively slow moving vehicle in running lane</v>
      </c>
      <c r="N307" s="52" t="s">
        <v>29</v>
      </c>
      <c r="O307" s="52" t="s">
        <v>116</v>
      </c>
      <c r="P307" s="52" t="str">
        <f t="shared" si="34"/>
        <v>Haz_06 Speed differential or Speed change</v>
      </c>
    </row>
    <row r="308" spans="1:16" x14ac:dyDescent="0.2">
      <c r="A308" s="52" t="s">
        <v>111</v>
      </c>
      <c r="B308" s="52" t="s">
        <v>112</v>
      </c>
      <c r="C308" s="52" t="str">
        <f t="shared" si="28"/>
        <v>I1 Vehicles collide in/on roadway</v>
      </c>
      <c r="E308" s="52" t="s">
        <v>6</v>
      </c>
      <c r="F308" s="52" t="s">
        <v>247</v>
      </c>
      <c r="G308" s="52" t="s">
        <v>114</v>
      </c>
      <c r="H308" s="52" t="s">
        <v>1322</v>
      </c>
      <c r="I308" s="52" t="str">
        <f t="shared" si="29"/>
        <v xml:space="preserve">C071 Problems in the drive train that prevent the vehicle travelling faster </v>
      </c>
      <c r="J308" s="52" t="str">
        <f t="shared" si="30"/>
        <v xml:space="preserve">C071 Problems in the drive train that prevent the vehicle travelling faster </v>
      </c>
      <c r="K308" s="52" t="str">
        <f t="shared" si="31"/>
        <v/>
      </c>
      <c r="L308" s="52" t="str">
        <f t="shared" si="32"/>
        <v>H013</v>
      </c>
      <c r="M308" s="52" t="str">
        <f t="shared" si="33"/>
        <v>Excessively slow moving vehicle in running lane</v>
      </c>
      <c r="N308" s="52" t="s">
        <v>29</v>
      </c>
      <c r="O308" s="52" t="s">
        <v>116</v>
      </c>
      <c r="P308" s="52" t="str">
        <f t="shared" si="34"/>
        <v>Haz_06 Speed differential or Speed change</v>
      </c>
    </row>
    <row r="309" spans="1:16" x14ac:dyDescent="0.2">
      <c r="A309" s="52" t="s">
        <v>377</v>
      </c>
      <c r="B309" s="52" t="s">
        <v>378</v>
      </c>
      <c r="C309" s="52" t="str">
        <f t="shared" si="28"/>
        <v>I2 Vehicle leaves roadway - exits carriageway</v>
      </c>
      <c r="E309" s="52" t="s">
        <v>6</v>
      </c>
      <c r="F309" s="52" t="s">
        <v>247</v>
      </c>
      <c r="G309" s="52" t="s">
        <v>379</v>
      </c>
      <c r="H309" s="52" t="s">
        <v>248</v>
      </c>
      <c r="I309" s="52" t="str">
        <f t="shared" si="29"/>
        <v>C071 Problems in the drive train that prevent the vehicle travelling faster (sub-cause)</v>
      </c>
      <c r="J309" s="52" t="str">
        <f t="shared" si="30"/>
        <v>C190 Tools dropped and left after maintenance (sub-cause)</v>
      </c>
      <c r="K309" s="52" t="str">
        <f t="shared" si="31"/>
        <v>C071 Problems in the drive train that prevent the vehicle travelling faster (sub-cause)</v>
      </c>
      <c r="L309" s="52" t="str">
        <f t="shared" si="32"/>
        <v>H013</v>
      </c>
      <c r="M309" s="52" t="str">
        <f t="shared" si="33"/>
        <v>Excessively slow moving vehicle in running lane</v>
      </c>
      <c r="N309" s="52" t="s">
        <v>29</v>
      </c>
      <c r="O309" s="52" t="s">
        <v>116</v>
      </c>
      <c r="P309" s="52" t="str">
        <f t="shared" si="34"/>
        <v>Haz_06 Speed differential or Speed change</v>
      </c>
    </row>
    <row r="310" spans="1:16" x14ac:dyDescent="0.2">
      <c r="A310" s="52" t="s">
        <v>111</v>
      </c>
      <c r="B310" s="52" t="s">
        <v>112</v>
      </c>
      <c r="C310" s="52" t="str">
        <f t="shared" si="28"/>
        <v>I1 Vehicles collide in/on roadway</v>
      </c>
      <c r="E310" s="52" t="s">
        <v>6</v>
      </c>
      <c r="F310" s="52" t="s">
        <v>249</v>
      </c>
      <c r="G310" s="52" t="s">
        <v>114</v>
      </c>
      <c r="H310" s="52" t="s">
        <v>1323</v>
      </c>
      <c r="I310" s="52" t="str">
        <f t="shared" si="29"/>
        <v>C072 Problems that affect the driver's confidence</v>
      </c>
      <c r="J310" s="52" t="str">
        <f t="shared" si="30"/>
        <v>C072 Problems that affect the driver's confidence</v>
      </c>
      <c r="K310" s="52" t="str">
        <f t="shared" si="31"/>
        <v/>
      </c>
      <c r="L310" s="52" t="str">
        <f t="shared" si="32"/>
        <v>H013</v>
      </c>
      <c r="M310" s="52" t="str">
        <f t="shared" si="33"/>
        <v>Excessively slow moving vehicle in running lane</v>
      </c>
      <c r="N310" s="52" t="s">
        <v>29</v>
      </c>
      <c r="O310" s="52" t="s">
        <v>116</v>
      </c>
      <c r="P310" s="52" t="str">
        <f t="shared" si="34"/>
        <v>Haz_06 Speed differential or Speed change</v>
      </c>
    </row>
    <row r="311" spans="1:16" x14ac:dyDescent="0.2">
      <c r="A311" s="52" t="s">
        <v>377</v>
      </c>
      <c r="B311" s="52" t="s">
        <v>378</v>
      </c>
      <c r="C311" s="52" t="str">
        <f t="shared" si="28"/>
        <v>I2 Vehicle leaves roadway - exits carriageway</v>
      </c>
      <c r="E311" s="52" t="s">
        <v>6</v>
      </c>
      <c r="F311" s="52" t="s">
        <v>249</v>
      </c>
      <c r="G311" s="52" t="s">
        <v>379</v>
      </c>
      <c r="H311" s="52" t="s">
        <v>250</v>
      </c>
      <c r="I311" s="52" t="str">
        <f t="shared" si="29"/>
        <v>C072 Problems that affect the driver's confidence (sub-cause)</v>
      </c>
      <c r="J311" s="52" t="str">
        <f t="shared" si="30"/>
        <v>C190 Tools dropped and left after maintenance (sub-cause)</v>
      </c>
      <c r="K311" s="52" t="str">
        <f t="shared" si="31"/>
        <v>C072 Problems that affect the driver's confidence (sub-cause)</v>
      </c>
      <c r="L311" s="52" t="str">
        <f t="shared" si="32"/>
        <v>H013</v>
      </c>
      <c r="M311" s="52" t="str">
        <f t="shared" si="33"/>
        <v>Excessively slow moving vehicle in running lane</v>
      </c>
      <c r="N311" s="52" t="s">
        <v>29</v>
      </c>
      <c r="O311" s="52" t="s">
        <v>116</v>
      </c>
      <c r="P311" s="52" t="str">
        <f t="shared" si="34"/>
        <v>Haz_06 Speed differential or Speed change</v>
      </c>
    </row>
    <row r="312" spans="1:16" x14ac:dyDescent="0.2">
      <c r="A312" s="52" t="s">
        <v>111</v>
      </c>
      <c r="B312" s="52" t="s">
        <v>112</v>
      </c>
      <c r="C312" s="52" t="str">
        <f t="shared" si="28"/>
        <v>I1 Vehicles collide in/on roadway</v>
      </c>
      <c r="E312" s="52" t="s">
        <v>6</v>
      </c>
      <c r="F312" s="52" t="s">
        <v>251</v>
      </c>
      <c r="G312" s="52" t="s">
        <v>114</v>
      </c>
      <c r="H312" s="52" t="s">
        <v>252</v>
      </c>
      <c r="I312" s="52" t="str">
        <f t="shared" si="29"/>
        <v>C073 Abnormal/Oversize load</v>
      </c>
      <c r="J312" s="52" t="str">
        <f t="shared" si="30"/>
        <v>C073 Abnormal/Oversize load</v>
      </c>
      <c r="K312" s="52" t="str">
        <f t="shared" si="31"/>
        <v/>
      </c>
      <c r="L312" s="52" t="str">
        <f t="shared" si="32"/>
        <v>H013</v>
      </c>
      <c r="M312" s="52" t="str">
        <f t="shared" si="33"/>
        <v>Excessively slow moving vehicle in running lane</v>
      </c>
      <c r="N312" s="52" t="s">
        <v>29</v>
      </c>
      <c r="O312" s="52" t="s">
        <v>116</v>
      </c>
      <c r="P312" s="52" t="str">
        <f t="shared" si="34"/>
        <v>Haz_06 Speed differential or Speed change</v>
      </c>
    </row>
    <row r="313" spans="1:16" x14ac:dyDescent="0.2">
      <c r="A313" s="52" t="s">
        <v>377</v>
      </c>
      <c r="B313" s="52" t="s">
        <v>378</v>
      </c>
      <c r="C313" s="52" t="str">
        <f t="shared" si="28"/>
        <v>I2 Vehicle leaves roadway - exits carriageway</v>
      </c>
      <c r="E313" s="52" t="s">
        <v>6</v>
      </c>
      <c r="F313" s="52" t="s">
        <v>251</v>
      </c>
      <c r="G313" s="52" t="s">
        <v>114</v>
      </c>
      <c r="H313" s="52" t="s">
        <v>252</v>
      </c>
      <c r="I313" s="52" t="str">
        <f t="shared" si="29"/>
        <v>C073 Abnormal/Oversize load</v>
      </c>
      <c r="J313" s="52" t="str">
        <f t="shared" si="30"/>
        <v>C073 Abnormal/Oversize load</v>
      </c>
      <c r="K313" s="52" t="str">
        <f t="shared" si="31"/>
        <v/>
      </c>
      <c r="L313" s="52" t="str">
        <f t="shared" si="32"/>
        <v>H013</v>
      </c>
      <c r="M313" s="52" t="str">
        <f t="shared" si="33"/>
        <v>Excessively slow moving vehicle in running lane</v>
      </c>
      <c r="N313" s="52" t="s">
        <v>29</v>
      </c>
      <c r="O313" s="52" t="s">
        <v>116</v>
      </c>
      <c r="P313" s="52" t="str">
        <f t="shared" si="34"/>
        <v>Haz_06 Speed differential or Speed change</v>
      </c>
    </row>
    <row r="314" spans="1:16" x14ac:dyDescent="0.2">
      <c r="A314" s="52" t="s">
        <v>111</v>
      </c>
      <c r="B314" s="52" t="s">
        <v>112</v>
      </c>
      <c r="C314" s="52" t="str">
        <f t="shared" si="28"/>
        <v>I1 Vehicles collide in/on roadway</v>
      </c>
      <c r="E314" s="52" t="s">
        <v>6</v>
      </c>
      <c r="F314" s="52" t="s">
        <v>253</v>
      </c>
      <c r="G314" s="52" t="s">
        <v>114</v>
      </c>
      <c r="H314" s="52" t="s">
        <v>254</v>
      </c>
      <c r="I314" s="52" t="str">
        <f t="shared" si="29"/>
        <v>C074 Drivers ignore speed limits signals and/or road rules</v>
      </c>
      <c r="J314" s="52" t="str">
        <f t="shared" si="30"/>
        <v>C074 Drivers ignore speed limits signals and/or road rules</v>
      </c>
      <c r="K314" s="52" t="str">
        <f t="shared" si="31"/>
        <v/>
      </c>
      <c r="L314" s="52" t="str">
        <f t="shared" si="32"/>
        <v>H014</v>
      </c>
      <c r="M314" s="52" t="str">
        <f t="shared" si="33"/>
        <v>Group of Vehicles drive too fast (in relation to set/not set speed limit)</v>
      </c>
      <c r="N314" s="52" t="s">
        <v>30</v>
      </c>
      <c r="O314" s="52" t="s">
        <v>116</v>
      </c>
      <c r="P314" s="52" t="str">
        <f t="shared" si="34"/>
        <v>Haz_06 Speed differential or Speed change</v>
      </c>
    </row>
    <row r="315" spans="1:16" x14ac:dyDescent="0.2">
      <c r="A315" s="52" t="s">
        <v>377</v>
      </c>
      <c r="B315" s="52" t="s">
        <v>378</v>
      </c>
      <c r="C315" s="52" t="str">
        <f t="shared" si="28"/>
        <v>I2 Vehicle leaves roadway - exits carriageway</v>
      </c>
      <c r="E315" s="52" t="s">
        <v>6</v>
      </c>
      <c r="F315" s="52" t="s">
        <v>253</v>
      </c>
      <c r="G315" s="52" t="s">
        <v>114</v>
      </c>
      <c r="H315" s="52" t="s">
        <v>254</v>
      </c>
      <c r="I315" s="52" t="str">
        <f t="shared" si="29"/>
        <v>C074 Drivers ignore speed limits signals and/or road rules</v>
      </c>
      <c r="J315" s="52" t="str">
        <f t="shared" si="30"/>
        <v>C074 Drivers ignore speed limits signals and/or road rules</v>
      </c>
      <c r="K315" s="52" t="str">
        <f t="shared" si="31"/>
        <v/>
      </c>
      <c r="L315" s="52" t="str">
        <f t="shared" si="32"/>
        <v>H014</v>
      </c>
      <c r="M315" s="52" t="str">
        <f t="shared" si="33"/>
        <v>Group of Vehicles drive too fast (in relation to set/not set speed limit)</v>
      </c>
      <c r="N315" s="52" t="s">
        <v>30</v>
      </c>
      <c r="O315" s="52" t="s">
        <v>116</v>
      </c>
      <c r="P315" s="52" t="str">
        <f t="shared" si="34"/>
        <v>Haz_06 Speed differential or Speed change</v>
      </c>
    </row>
    <row r="316" spans="1:16" x14ac:dyDescent="0.2">
      <c r="A316" s="52" t="s">
        <v>111</v>
      </c>
      <c r="B316" s="52" t="s">
        <v>112</v>
      </c>
      <c r="C316" s="52" t="str">
        <f t="shared" si="28"/>
        <v>I1 Vehicles collide in/on roadway</v>
      </c>
      <c r="E316" s="52" t="s">
        <v>6</v>
      </c>
      <c r="F316" s="52" t="s">
        <v>255</v>
      </c>
      <c r="G316" s="52" t="s">
        <v>253</v>
      </c>
      <c r="H316" s="52" t="s">
        <v>256</v>
      </c>
      <c r="I316" s="52" t="str">
        <f t="shared" si="29"/>
        <v>C075 Mimicking other driver behaviour (sub-cause)</v>
      </c>
      <c r="J316" s="52" t="str">
        <f t="shared" si="30"/>
        <v>C074 Drivers ignore speed limits signals and/or road rules</v>
      </c>
      <c r="K316" s="52" t="str">
        <f t="shared" si="31"/>
        <v>C075 Mimicking other driver behaviour (sub-cause)</v>
      </c>
      <c r="L316" s="52" t="str">
        <f t="shared" si="32"/>
        <v>H014</v>
      </c>
      <c r="M316" s="52" t="str">
        <f t="shared" si="33"/>
        <v>Group of Vehicles drive too fast (in relation to set/not set speed limit)</v>
      </c>
      <c r="N316" s="52" t="s">
        <v>30</v>
      </c>
      <c r="O316" s="52" t="s">
        <v>116</v>
      </c>
      <c r="P316" s="52" t="str">
        <f t="shared" si="34"/>
        <v>Haz_06 Speed differential or Speed change</v>
      </c>
    </row>
    <row r="317" spans="1:16" x14ac:dyDescent="0.2">
      <c r="A317" s="52" t="s">
        <v>377</v>
      </c>
      <c r="B317" s="52" t="s">
        <v>378</v>
      </c>
      <c r="C317" s="52" t="str">
        <f t="shared" si="28"/>
        <v>I2 Vehicle leaves roadway - exits carriageway</v>
      </c>
      <c r="E317" s="52" t="s">
        <v>6</v>
      </c>
      <c r="F317" s="52" t="s">
        <v>255</v>
      </c>
      <c r="G317" s="52" t="s">
        <v>253</v>
      </c>
      <c r="H317" s="52" t="s">
        <v>256</v>
      </c>
      <c r="I317" s="52" t="str">
        <f t="shared" si="29"/>
        <v>C075 Mimicking other driver behaviour (sub-cause)</v>
      </c>
      <c r="J317" s="52" t="str">
        <f t="shared" si="30"/>
        <v>C074 Drivers ignore speed limits signals and/or road rules</v>
      </c>
      <c r="K317" s="52" t="str">
        <f t="shared" si="31"/>
        <v>C075 Mimicking other driver behaviour (sub-cause)</v>
      </c>
      <c r="L317" s="52" t="str">
        <f t="shared" si="32"/>
        <v>H014</v>
      </c>
      <c r="M317" s="52" t="str">
        <f t="shared" si="33"/>
        <v>Group of Vehicles drive too fast (in relation to set/not set speed limit)</v>
      </c>
      <c r="N317" s="52" t="s">
        <v>30</v>
      </c>
      <c r="O317" s="52" t="s">
        <v>116</v>
      </c>
      <c r="P317" s="52" t="str">
        <f t="shared" si="34"/>
        <v>Haz_06 Speed differential or Speed change</v>
      </c>
    </row>
    <row r="318" spans="1:16" x14ac:dyDescent="0.2">
      <c r="A318" s="52" t="s">
        <v>111</v>
      </c>
      <c r="B318" s="52" t="s">
        <v>112</v>
      </c>
      <c r="C318" s="52" t="str">
        <f t="shared" si="28"/>
        <v>I1 Vehicles collide in/on roadway</v>
      </c>
      <c r="E318" s="52" t="s">
        <v>6</v>
      </c>
      <c r="F318" s="52" t="s">
        <v>257</v>
      </c>
      <c r="G318" s="52" t="s">
        <v>253</v>
      </c>
      <c r="H318" s="52" t="s">
        <v>258</v>
      </c>
      <c r="I318" s="52" t="str">
        <f t="shared" si="29"/>
        <v>C076 Reason for speed restriction not apparent - signals lack credibility (sub-cause)</v>
      </c>
      <c r="J318" s="52" t="str">
        <f t="shared" si="30"/>
        <v>C074 Drivers ignore speed limits signals and/or road rules</v>
      </c>
      <c r="K318" s="52" t="str">
        <f t="shared" si="31"/>
        <v>C076 Reason for speed restriction not apparent - signals lack credibility (sub-cause)</v>
      </c>
      <c r="L318" s="52" t="str">
        <f t="shared" si="32"/>
        <v>H014</v>
      </c>
      <c r="M318" s="52" t="str">
        <f t="shared" si="33"/>
        <v>Group of Vehicles drive too fast (in relation to set/not set speed limit)</v>
      </c>
      <c r="N318" s="52" t="s">
        <v>30</v>
      </c>
      <c r="O318" s="52" t="s">
        <v>116</v>
      </c>
      <c r="P318" s="52" t="str">
        <f t="shared" si="34"/>
        <v>Haz_06 Speed differential or Speed change</v>
      </c>
    </row>
    <row r="319" spans="1:16" x14ac:dyDescent="0.2">
      <c r="A319" s="52" t="s">
        <v>377</v>
      </c>
      <c r="B319" s="52" t="s">
        <v>378</v>
      </c>
      <c r="C319" s="52" t="str">
        <f t="shared" si="28"/>
        <v>I2 Vehicle leaves roadway - exits carriageway</v>
      </c>
      <c r="E319" s="52" t="s">
        <v>6</v>
      </c>
      <c r="F319" s="52" t="s">
        <v>257</v>
      </c>
      <c r="G319" s="52" t="s">
        <v>253</v>
      </c>
      <c r="H319" s="52" t="s">
        <v>258</v>
      </c>
      <c r="I319" s="52" t="str">
        <f t="shared" si="29"/>
        <v>C076 Reason for speed restriction not apparent - signals lack credibility (sub-cause)</v>
      </c>
      <c r="J319" s="52" t="str">
        <f t="shared" si="30"/>
        <v>C074 Drivers ignore speed limits signals and/or road rules</v>
      </c>
      <c r="K319" s="52" t="str">
        <f t="shared" si="31"/>
        <v>C076 Reason for speed restriction not apparent - signals lack credibility (sub-cause)</v>
      </c>
      <c r="L319" s="52" t="str">
        <f t="shared" si="32"/>
        <v>H014</v>
      </c>
      <c r="M319" s="52" t="str">
        <f t="shared" si="33"/>
        <v>Group of Vehicles drive too fast (in relation to set/not set speed limit)</v>
      </c>
      <c r="N319" s="52" t="s">
        <v>30</v>
      </c>
      <c r="O319" s="52" t="s">
        <v>116</v>
      </c>
      <c r="P319" s="52" t="str">
        <f t="shared" si="34"/>
        <v>Haz_06 Speed differential or Speed change</v>
      </c>
    </row>
    <row r="320" spans="1:16" x14ac:dyDescent="0.2">
      <c r="A320" s="52" t="s">
        <v>111</v>
      </c>
      <c r="B320" s="52" t="s">
        <v>112</v>
      </c>
      <c r="C320" s="52" t="str">
        <f t="shared" si="28"/>
        <v>I1 Vehicles collide in/on roadway</v>
      </c>
      <c r="E320" s="52" t="s">
        <v>6</v>
      </c>
      <c r="F320" s="52" t="s">
        <v>259</v>
      </c>
      <c r="G320" s="52" t="s">
        <v>253</v>
      </c>
      <c r="H320" s="52" t="s">
        <v>260</v>
      </c>
      <c r="I320" s="52" t="str">
        <f t="shared" si="29"/>
        <v>C077 Speed limit appears too slow when lanes are flowing freely (sub-cause)</v>
      </c>
      <c r="J320" s="52" t="str">
        <f t="shared" si="30"/>
        <v>C074 Drivers ignore speed limits signals and/or road rules</v>
      </c>
      <c r="K320" s="52" t="str">
        <f t="shared" si="31"/>
        <v>C077 Speed limit appears too slow when lanes are flowing freely (sub-cause)</v>
      </c>
      <c r="L320" s="52" t="str">
        <f t="shared" si="32"/>
        <v>H014</v>
      </c>
      <c r="M320" s="52" t="str">
        <f t="shared" si="33"/>
        <v>Group of Vehicles drive too fast (in relation to set/not set speed limit)</v>
      </c>
      <c r="N320" s="52" t="s">
        <v>30</v>
      </c>
      <c r="O320" s="52" t="s">
        <v>116</v>
      </c>
      <c r="P320" s="52" t="str">
        <f t="shared" si="34"/>
        <v>Haz_06 Speed differential or Speed change</v>
      </c>
    </row>
    <row r="321" spans="1:16" x14ac:dyDescent="0.2">
      <c r="A321" s="52" t="s">
        <v>377</v>
      </c>
      <c r="B321" s="52" t="s">
        <v>378</v>
      </c>
      <c r="C321" s="52" t="str">
        <f t="shared" si="28"/>
        <v>I2 Vehicle leaves roadway - exits carriageway</v>
      </c>
      <c r="E321" s="52" t="s">
        <v>6</v>
      </c>
      <c r="F321" s="52" t="s">
        <v>259</v>
      </c>
      <c r="G321" s="52" t="s">
        <v>253</v>
      </c>
      <c r="H321" s="52" t="s">
        <v>260</v>
      </c>
      <c r="I321" s="52" t="str">
        <f t="shared" si="29"/>
        <v>C077 Speed limit appears too slow when lanes are flowing freely (sub-cause)</v>
      </c>
      <c r="J321" s="52" t="str">
        <f t="shared" si="30"/>
        <v>C074 Drivers ignore speed limits signals and/or road rules</v>
      </c>
      <c r="K321" s="52" t="str">
        <f t="shared" si="31"/>
        <v>C077 Speed limit appears too slow when lanes are flowing freely (sub-cause)</v>
      </c>
      <c r="L321" s="52" t="str">
        <f t="shared" si="32"/>
        <v>H014</v>
      </c>
      <c r="M321" s="52" t="str">
        <f t="shared" si="33"/>
        <v>Group of Vehicles drive too fast (in relation to set/not set speed limit)</v>
      </c>
      <c r="N321" s="52" t="s">
        <v>30</v>
      </c>
      <c r="O321" s="52" t="s">
        <v>116</v>
      </c>
      <c r="P321" s="52" t="str">
        <f t="shared" si="34"/>
        <v>Haz_06 Speed differential or Speed change</v>
      </c>
    </row>
    <row r="322" spans="1:16" x14ac:dyDescent="0.2">
      <c r="A322" s="52" t="s">
        <v>111</v>
      </c>
      <c r="B322" s="52" t="s">
        <v>112</v>
      </c>
      <c r="C322" s="52" t="str">
        <f t="shared" si="28"/>
        <v>I1 Vehicles collide in/on roadway</v>
      </c>
      <c r="E322" s="52" t="s">
        <v>6</v>
      </c>
      <c r="F322" s="52" t="s">
        <v>261</v>
      </c>
      <c r="G322" s="52" t="s">
        <v>114</v>
      </c>
      <c r="H322" s="52" t="s">
        <v>262</v>
      </c>
      <c r="I322" s="52" t="str">
        <f t="shared" si="29"/>
        <v>C078 Ignorance of speed restrictions and disregard for law</v>
      </c>
      <c r="J322" s="52" t="str">
        <f t="shared" si="30"/>
        <v>C078 Ignorance of speed restrictions and disregard for law</v>
      </c>
      <c r="K322" s="52" t="str">
        <f t="shared" si="31"/>
        <v/>
      </c>
      <c r="L322" s="52" t="str">
        <f t="shared" si="32"/>
        <v>H015</v>
      </c>
      <c r="M322" s="52" t="str">
        <f t="shared" si="33"/>
        <v>Individual vehicle is driven too fast</v>
      </c>
      <c r="N322" s="52" t="s">
        <v>31</v>
      </c>
      <c r="O322" s="52" t="s">
        <v>116</v>
      </c>
      <c r="P322" s="52" t="str">
        <f t="shared" si="34"/>
        <v>Haz_06 Speed differential or Speed change</v>
      </c>
    </row>
    <row r="323" spans="1:16" x14ac:dyDescent="0.2">
      <c r="A323" s="52" t="s">
        <v>377</v>
      </c>
      <c r="B323" s="52" t="s">
        <v>378</v>
      </c>
      <c r="C323" s="52" t="str">
        <f t="shared" ref="C323:C386" si="35">A323&amp;" "&amp;B323</f>
        <v>I2 Vehicle leaves roadway - exits carriageway</v>
      </c>
      <c r="E323" s="52" t="s">
        <v>6</v>
      </c>
      <c r="F323" s="52" t="s">
        <v>261</v>
      </c>
      <c r="G323" s="52" t="s">
        <v>114</v>
      </c>
      <c r="H323" s="52" t="s">
        <v>262</v>
      </c>
      <c r="I323" s="52" t="str">
        <f t="shared" ref="I323:I386" si="36">F323&amp;" "&amp;H323</f>
        <v>C078 Ignorance of speed restrictions and disregard for law</v>
      </c>
      <c r="J323" s="52" t="str">
        <f t="shared" ref="J323:J386" si="37">IF(G323="NULL",I323,IF(ISNA(VLOOKUP(G323,$F$3:$I$2463,4,FALSE)),"",(VLOOKUP(G323,$F$3:$I$2463,4,FALSE))))</f>
        <v>C078 Ignorance of speed restrictions and disregard for law</v>
      </c>
      <c r="K323" s="52" t="str">
        <f t="shared" ref="K323:K386" si="38">IF(G323&lt;&gt;"",IF(G323&lt;&gt;"NULL",I323,""),"")</f>
        <v/>
      </c>
      <c r="L323" s="52" t="str">
        <f t="shared" ref="L323:L386" si="39">LEFT(N323,4)</f>
        <v>H015</v>
      </c>
      <c r="M323" s="52" t="str">
        <f t="shared" ref="M323:M386" si="40">IF(N323&lt;&gt;"",RIGHT(N323,LEN(N323)-5),"")</f>
        <v>Individual vehicle is driven too fast</v>
      </c>
      <c r="N323" s="52" t="s">
        <v>31</v>
      </c>
      <c r="O323" s="52" t="s">
        <v>116</v>
      </c>
      <c r="P323" s="52" t="str">
        <f t="shared" ref="P323:P386" si="41">IF(E323&lt;&gt;0,E323,"")</f>
        <v>Haz_06 Speed differential or Speed change</v>
      </c>
    </row>
    <row r="324" spans="1:16" x14ac:dyDescent="0.2">
      <c r="A324" s="65" t="s">
        <v>111</v>
      </c>
      <c r="B324" s="65" t="s">
        <v>112</v>
      </c>
      <c r="C324" s="65" t="str">
        <f t="shared" si="35"/>
        <v>I1 Vehicles collide in/on roadway</v>
      </c>
      <c r="D324" s="65"/>
      <c r="E324" s="65" t="s">
        <v>6</v>
      </c>
      <c r="F324" s="65" t="s">
        <v>263</v>
      </c>
      <c r="G324" s="65" t="s">
        <v>114</v>
      </c>
      <c r="H324" s="65" t="s">
        <v>264</v>
      </c>
      <c r="I324" s="65" t="str">
        <f t="shared" si="36"/>
        <v>C080 Vehicle pursuit (by Police or other motorist)</v>
      </c>
      <c r="J324" s="65" t="str">
        <f t="shared" si="37"/>
        <v>C080 Vehicle pursuit (by Police or other motorist)</v>
      </c>
      <c r="K324" s="65" t="str">
        <f t="shared" si="38"/>
        <v/>
      </c>
      <c r="L324" s="65" t="str">
        <f t="shared" si="39"/>
        <v>H015</v>
      </c>
      <c r="M324" s="65" t="str">
        <f t="shared" si="40"/>
        <v>Individual vehicle is driven too fast</v>
      </c>
      <c r="N324" s="65" t="s">
        <v>31</v>
      </c>
      <c r="O324" s="65" t="s">
        <v>116</v>
      </c>
      <c r="P324" s="65" t="str">
        <f t="shared" si="41"/>
        <v>Haz_06 Speed differential or Speed change</v>
      </c>
    </row>
    <row r="325" spans="1:16" x14ac:dyDescent="0.2">
      <c r="A325" s="65" t="s">
        <v>377</v>
      </c>
      <c r="B325" s="65" t="s">
        <v>378</v>
      </c>
      <c r="C325" s="65" t="str">
        <f t="shared" si="35"/>
        <v>I2 Vehicle leaves roadway - exits carriageway</v>
      </c>
      <c r="D325" s="65"/>
      <c r="E325" s="65" t="s">
        <v>6</v>
      </c>
      <c r="F325" s="65" t="s">
        <v>263</v>
      </c>
      <c r="G325" s="65" t="s">
        <v>114</v>
      </c>
      <c r="H325" s="65" t="s">
        <v>264</v>
      </c>
      <c r="I325" s="65" t="str">
        <f t="shared" si="36"/>
        <v>C080 Vehicle pursuit (by Police or other motorist)</v>
      </c>
      <c r="J325" s="65" t="str">
        <f t="shared" si="37"/>
        <v>C080 Vehicle pursuit (by Police or other motorist)</v>
      </c>
      <c r="K325" s="65" t="str">
        <f t="shared" si="38"/>
        <v/>
      </c>
      <c r="L325" s="65" t="str">
        <f t="shared" si="39"/>
        <v>H015</v>
      </c>
      <c r="M325" s="65" t="str">
        <f t="shared" si="40"/>
        <v>Individual vehicle is driven too fast</v>
      </c>
      <c r="N325" s="65" t="s">
        <v>31</v>
      </c>
      <c r="O325" s="65" t="s">
        <v>116</v>
      </c>
      <c r="P325" s="65" t="str">
        <f t="shared" si="41"/>
        <v>Haz_06 Speed differential or Speed change</v>
      </c>
    </row>
    <row r="326" spans="1:16" x14ac:dyDescent="0.2">
      <c r="A326" s="52" t="s">
        <v>111</v>
      </c>
      <c r="B326" s="52" t="s">
        <v>112</v>
      </c>
      <c r="C326" s="52" t="str">
        <f t="shared" si="35"/>
        <v>I1 Vehicles collide in/on roadway</v>
      </c>
      <c r="E326" s="52" t="s">
        <v>6</v>
      </c>
      <c r="F326" s="52" t="s">
        <v>265</v>
      </c>
      <c r="G326" s="52" t="s">
        <v>114</v>
      </c>
      <c r="H326" s="52" t="s">
        <v>266</v>
      </c>
      <c r="I326" s="52" t="str">
        <f t="shared" si="36"/>
        <v>C082 Congestion</v>
      </c>
      <c r="J326" s="52" t="str">
        <f t="shared" si="37"/>
        <v>C082 Congestion</v>
      </c>
      <c r="K326" s="52" t="str">
        <f t="shared" si="38"/>
        <v/>
      </c>
      <c r="L326" s="52" t="str">
        <f t="shared" si="39"/>
        <v>H016</v>
      </c>
      <c r="M326" s="52" t="str">
        <f t="shared" si="40"/>
        <v>Rapid change of general vehicle speed</v>
      </c>
      <c r="N326" s="52" t="s">
        <v>32</v>
      </c>
      <c r="O326" s="52" t="s">
        <v>119</v>
      </c>
      <c r="P326" s="52" t="str">
        <f t="shared" si="41"/>
        <v>Haz_06 Speed differential or Speed change</v>
      </c>
    </row>
    <row r="327" spans="1:16" x14ac:dyDescent="0.2">
      <c r="A327" s="52" t="s">
        <v>377</v>
      </c>
      <c r="B327" s="52" t="s">
        <v>378</v>
      </c>
      <c r="C327" s="52" t="str">
        <f t="shared" si="35"/>
        <v>I2 Vehicle leaves roadway - exits carriageway</v>
      </c>
      <c r="E327" s="52" t="s">
        <v>6</v>
      </c>
      <c r="F327" s="52" t="s">
        <v>265</v>
      </c>
      <c r="G327" s="52" t="s">
        <v>114</v>
      </c>
      <c r="H327" s="52" t="s">
        <v>266</v>
      </c>
      <c r="I327" s="52" t="str">
        <f t="shared" si="36"/>
        <v>C082 Congestion</v>
      </c>
      <c r="J327" s="52" t="str">
        <f t="shared" si="37"/>
        <v>C082 Congestion</v>
      </c>
      <c r="K327" s="52" t="str">
        <f t="shared" si="38"/>
        <v/>
      </c>
      <c r="L327" s="52" t="str">
        <f t="shared" si="39"/>
        <v>H016</v>
      </c>
      <c r="M327" s="52" t="str">
        <f t="shared" si="40"/>
        <v>Rapid change of general vehicle speed</v>
      </c>
      <c r="N327" s="52" t="s">
        <v>32</v>
      </c>
      <c r="O327" s="52" t="s">
        <v>119</v>
      </c>
      <c r="P327" s="52" t="str">
        <f t="shared" si="41"/>
        <v>Haz_06 Speed differential or Speed change</v>
      </c>
    </row>
    <row r="328" spans="1:16" x14ac:dyDescent="0.2">
      <c r="A328" s="65" t="s">
        <v>111</v>
      </c>
      <c r="B328" s="65" t="s">
        <v>112</v>
      </c>
      <c r="C328" s="65" t="str">
        <f t="shared" si="35"/>
        <v>I1 Vehicles collide in/on roadway</v>
      </c>
      <c r="D328" s="65"/>
      <c r="E328" s="65" t="s">
        <v>6</v>
      </c>
      <c r="F328" s="65" t="s">
        <v>267</v>
      </c>
      <c r="G328" s="65" t="s">
        <v>114</v>
      </c>
      <c r="H328" s="65" t="s">
        <v>268</v>
      </c>
      <c r="I328" s="65" t="str">
        <f t="shared" si="36"/>
        <v>C083 Driver cannot see why vehicle in front has stopped</v>
      </c>
      <c r="J328" s="65" t="str">
        <f t="shared" si="37"/>
        <v>C083 Driver cannot see why vehicle in front has stopped</v>
      </c>
      <c r="K328" s="65" t="str">
        <f t="shared" si="38"/>
        <v/>
      </c>
      <c r="L328" s="65" t="str">
        <f t="shared" si="39"/>
        <v>H016</v>
      </c>
      <c r="M328" s="65" t="str">
        <f t="shared" si="40"/>
        <v>Rapid change of general vehicle speed</v>
      </c>
      <c r="N328" s="65" t="s">
        <v>32</v>
      </c>
      <c r="O328" s="65" t="s">
        <v>119</v>
      </c>
      <c r="P328" s="65" t="str">
        <f t="shared" si="41"/>
        <v>Haz_06 Speed differential or Speed change</v>
      </c>
    </row>
    <row r="329" spans="1:16" x14ac:dyDescent="0.2">
      <c r="A329" s="65" t="s">
        <v>377</v>
      </c>
      <c r="B329" s="65" t="s">
        <v>378</v>
      </c>
      <c r="C329" s="65" t="str">
        <f t="shared" si="35"/>
        <v>I2 Vehicle leaves roadway - exits carriageway</v>
      </c>
      <c r="D329" s="65"/>
      <c r="E329" s="65" t="s">
        <v>6</v>
      </c>
      <c r="F329" s="65" t="s">
        <v>267</v>
      </c>
      <c r="G329" s="65" t="s">
        <v>114</v>
      </c>
      <c r="H329" s="65" t="s">
        <v>268</v>
      </c>
      <c r="I329" s="65" t="str">
        <f t="shared" si="36"/>
        <v>C083 Driver cannot see why vehicle in front has stopped</v>
      </c>
      <c r="J329" s="65" t="str">
        <f t="shared" si="37"/>
        <v>C083 Driver cannot see why vehicle in front has stopped</v>
      </c>
      <c r="K329" s="65" t="str">
        <f t="shared" si="38"/>
        <v/>
      </c>
      <c r="L329" s="65" t="str">
        <f t="shared" si="39"/>
        <v>H016</v>
      </c>
      <c r="M329" s="65" t="str">
        <f t="shared" si="40"/>
        <v>Rapid change of general vehicle speed</v>
      </c>
      <c r="N329" s="65" t="s">
        <v>32</v>
      </c>
      <c r="O329" s="65" t="s">
        <v>119</v>
      </c>
      <c r="P329" s="65" t="str">
        <f t="shared" si="41"/>
        <v>Haz_06 Speed differential or Speed change</v>
      </c>
    </row>
    <row r="330" spans="1:16" x14ac:dyDescent="0.2">
      <c r="A330" s="52" t="s">
        <v>111</v>
      </c>
      <c r="B330" s="52" t="s">
        <v>112</v>
      </c>
      <c r="C330" s="52" t="str">
        <f t="shared" si="35"/>
        <v>I1 Vehicles collide in/on roadway</v>
      </c>
      <c r="E330" s="52" t="s">
        <v>6</v>
      </c>
      <c r="F330" s="52" t="s">
        <v>269</v>
      </c>
      <c r="G330" s="52" t="s">
        <v>114</v>
      </c>
      <c r="H330" s="52" t="s">
        <v>270</v>
      </c>
      <c r="I330" s="52" t="str">
        <f t="shared" si="36"/>
        <v>C084 Driver unable to predict traffic conditions ahead</v>
      </c>
      <c r="J330" s="52" t="str">
        <f t="shared" si="37"/>
        <v>C084 Driver unable to predict traffic conditions ahead</v>
      </c>
      <c r="K330" s="52" t="str">
        <f t="shared" si="38"/>
        <v/>
      </c>
      <c r="L330" s="52" t="str">
        <f t="shared" si="39"/>
        <v>H016</v>
      </c>
      <c r="M330" s="52" t="str">
        <f t="shared" si="40"/>
        <v>Rapid change of general vehicle speed</v>
      </c>
      <c r="N330" s="52" t="s">
        <v>32</v>
      </c>
      <c r="O330" s="52" t="s">
        <v>119</v>
      </c>
      <c r="P330" s="52" t="str">
        <f t="shared" si="41"/>
        <v>Haz_06 Speed differential or Speed change</v>
      </c>
    </row>
    <row r="331" spans="1:16" x14ac:dyDescent="0.2">
      <c r="A331" s="52" t="s">
        <v>377</v>
      </c>
      <c r="B331" s="52" t="s">
        <v>378</v>
      </c>
      <c r="C331" s="52" t="str">
        <f t="shared" si="35"/>
        <v>I2 Vehicle leaves roadway - exits carriageway</v>
      </c>
      <c r="E331" s="52" t="s">
        <v>6</v>
      </c>
      <c r="F331" s="52" t="s">
        <v>269</v>
      </c>
      <c r="G331" s="52" t="s">
        <v>114</v>
      </c>
      <c r="H331" s="52" t="s">
        <v>270</v>
      </c>
      <c r="I331" s="52" t="str">
        <f t="shared" si="36"/>
        <v>C084 Driver unable to predict traffic conditions ahead</v>
      </c>
      <c r="J331" s="52" t="str">
        <f t="shared" si="37"/>
        <v>C084 Driver unable to predict traffic conditions ahead</v>
      </c>
      <c r="K331" s="52" t="str">
        <f t="shared" si="38"/>
        <v/>
      </c>
      <c r="L331" s="52" t="str">
        <f t="shared" si="39"/>
        <v>H016</v>
      </c>
      <c r="M331" s="52" t="str">
        <f t="shared" si="40"/>
        <v>Rapid change of general vehicle speed</v>
      </c>
      <c r="N331" s="52" t="s">
        <v>32</v>
      </c>
      <c r="O331" s="52" t="s">
        <v>119</v>
      </c>
      <c r="P331" s="52" t="str">
        <f t="shared" si="41"/>
        <v>Haz_06 Speed differential or Speed change</v>
      </c>
    </row>
    <row r="332" spans="1:16" x14ac:dyDescent="0.2">
      <c r="A332" s="52" t="s">
        <v>111</v>
      </c>
      <c r="B332" s="52" t="s">
        <v>112</v>
      </c>
      <c r="C332" s="52" t="str">
        <f t="shared" si="35"/>
        <v>I1 Vehicles collide in/on roadway</v>
      </c>
      <c r="E332" s="52" t="s">
        <v>6</v>
      </c>
      <c r="F332" s="52" t="s">
        <v>271</v>
      </c>
      <c r="G332" s="52" t="s">
        <v>114</v>
      </c>
      <c r="H332" s="52" t="s">
        <v>272</v>
      </c>
      <c r="I332" s="52" t="str">
        <f t="shared" si="36"/>
        <v>C085 Increasing traffic density</v>
      </c>
      <c r="J332" s="52" t="str">
        <f t="shared" si="37"/>
        <v>C085 Increasing traffic density</v>
      </c>
      <c r="K332" s="52" t="str">
        <f t="shared" si="38"/>
        <v/>
      </c>
      <c r="L332" s="52" t="str">
        <f t="shared" si="39"/>
        <v>H016</v>
      </c>
      <c r="M332" s="52" t="str">
        <f t="shared" si="40"/>
        <v>Rapid change of general vehicle speed</v>
      </c>
      <c r="N332" s="52" t="s">
        <v>32</v>
      </c>
      <c r="O332" s="52" t="s">
        <v>119</v>
      </c>
      <c r="P332" s="52" t="str">
        <f t="shared" si="41"/>
        <v>Haz_06 Speed differential or Speed change</v>
      </c>
    </row>
    <row r="333" spans="1:16" x14ac:dyDescent="0.2">
      <c r="A333" s="52" t="s">
        <v>377</v>
      </c>
      <c r="B333" s="52" t="s">
        <v>378</v>
      </c>
      <c r="C333" s="52" t="str">
        <f t="shared" si="35"/>
        <v>I2 Vehicle leaves roadway - exits carriageway</v>
      </c>
      <c r="E333" s="52" t="s">
        <v>6</v>
      </c>
      <c r="F333" s="52" t="s">
        <v>271</v>
      </c>
      <c r="G333" s="52" t="s">
        <v>114</v>
      </c>
      <c r="H333" s="52" t="s">
        <v>272</v>
      </c>
      <c r="I333" s="52" t="str">
        <f t="shared" si="36"/>
        <v>C085 Increasing traffic density</v>
      </c>
      <c r="J333" s="52" t="str">
        <f t="shared" si="37"/>
        <v>C085 Increasing traffic density</v>
      </c>
      <c r="K333" s="52" t="str">
        <f t="shared" si="38"/>
        <v/>
      </c>
      <c r="L333" s="52" t="str">
        <f t="shared" si="39"/>
        <v>H016</v>
      </c>
      <c r="M333" s="52" t="str">
        <f t="shared" si="40"/>
        <v>Rapid change of general vehicle speed</v>
      </c>
      <c r="N333" s="52" t="s">
        <v>32</v>
      </c>
      <c r="O333" s="52" t="s">
        <v>119</v>
      </c>
      <c r="P333" s="52" t="str">
        <f t="shared" si="41"/>
        <v>Haz_06 Speed differential or Speed change</v>
      </c>
    </row>
    <row r="334" spans="1:16" x14ac:dyDescent="0.2">
      <c r="A334" s="52" t="s">
        <v>111</v>
      </c>
      <c r="B334" s="52" t="s">
        <v>112</v>
      </c>
      <c r="C334" s="52" t="str">
        <f t="shared" si="35"/>
        <v>I1 Vehicles collide in/on roadway</v>
      </c>
      <c r="E334" s="52" t="s">
        <v>6</v>
      </c>
      <c r="F334" s="52" t="s">
        <v>293</v>
      </c>
      <c r="G334" s="52" t="s">
        <v>114</v>
      </c>
      <c r="H334" s="52" t="s">
        <v>294</v>
      </c>
      <c r="I334" s="52" t="str">
        <f t="shared" si="36"/>
        <v>C095 Misconception of motorcycle braking ability</v>
      </c>
      <c r="J334" s="52" t="str">
        <f t="shared" si="37"/>
        <v>C095 Misconception of motorcycle braking ability</v>
      </c>
      <c r="K334" s="52" t="str">
        <f t="shared" si="38"/>
        <v/>
      </c>
      <c r="L334" s="52" t="str">
        <f t="shared" si="39"/>
        <v>H019</v>
      </c>
      <c r="M334" s="52" t="str">
        <f t="shared" si="40"/>
        <v>Tailgating</v>
      </c>
      <c r="N334" s="52" t="s">
        <v>35</v>
      </c>
      <c r="O334" s="52" t="s">
        <v>116</v>
      </c>
      <c r="P334" s="52" t="str">
        <f t="shared" si="41"/>
        <v>Haz_06 Speed differential or Speed change</v>
      </c>
    </row>
    <row r="335" spans="1:16" x14ac:dyDescent="0.2">
      <c r="A335" s="65" t="s">
        <v>111</v>
      </c>
      <c r="B335" s="65" t="s">
        <v>112</v>
      </c>
      <c r="C335" s="65" t="str">
        <f t="shared" si="35"/>
        <v>I1 Vehicles collide in/on roadway</v>
      </c>
      <c r="D335" s="65"/>
      <c r="E335" s="65" t="s">
        <v>6</v>
      </c>
      <c r="F335" s="65" t="s">
        <v>295</v>
      </c>
      <c r="G335" s="65" t="s">
        <v>114</v>
      </c>
      <c r="H335" s="65" t="s">
        <v>296</v>
      </c>
      <c r="I335" s="65" t="str">
        <f t="shared" si="36"/>
        <v>C096 Vehicle in front driving slowly</v>
      </c>
      <c r="J335" s="65" t="str">
        <f t="shared" si="37"/>
        <v>C096 Vehicle in front driving slowly</v>
      </c>
      <c r="K335" s="65" t="str">
        <f t="shared" si="38"/>
        <v/>
      </c>
      <c r="L335" s="65" t="str">
        <f t="shared" si="39"/>
        <v>H019</v>
      </c>
      <c r="M335" s="65" t="str">
        <f t="shared" si="40"/>
        <v>Tailgating</v>
      </c>
      <c r="N335" s="65" t="s">
        <v>35</v>
      </c>
      <c r="O335" s="65" t="s">
        <v>116</v>
      </c>
      <c r="P335" s="65" t="str">
        <f t="shared" si="41"/>
        <v>Haz_06 Speed differential or Speed change</v>
      </c>
    </row>
    <row r="336" spans="1:16" x14ac:dyDescent="0.2">
      <c r="A336" s="52" t="s">
        <v>111</v>
      </c>
      <c r="B336" s="52" t="s">
        <v>112</v>
      </c>
      <c r="C336" s="52" t="str">
        <f t="shared" si="35"/>
        <v>I1 Vehicles collide in/on roadway</v>
      </c>
      <c r="E336" s="52" t="s">
        <v>6</v>
      </c>
      <c r="F336" s="52" t="s">
        <v>313</v>
      </c>
      <c r="G336" s="52" t="s">
        <v>309</v>
      </c>
      <c r="H336" s="52" t="s">
        <v>314</v>
      </c>
      <c r="I336" s="52" t="str">
        <f t="shared" si="36"/>
        <v>C105 Track or points failure (sub-cause)</v>
      </c>
      <c r="J336" s="52" t="str">
        <f t="shared" si="37"/>
        <v>C109 Derailment</v>
      </c>
      <c r="K336" s="52" t="str">
        <f t="shared" si="38"/>
        <v>C105 Track or points failure (sub-cause)</v>
      </c>
      <c r="L336" s="52" t="str">
        <f t="shared" si="39"/>
        <v>H022</v>
      </c>
      <c r="M336" s="52" t="str">
        <f t="shared" si="40"/>
        <v>Vehicle in/on roadway decelerates suddenly</v>
      </c>
      <c r="N336" s="52" t="s">
        <v>38</v>
      </c>
      <c r="O336" s="52" t="s">
        <v>119</v>
      </c>
      <c r="P336" s="52" t="str">
        <f t="shared" si="41"/>
        <v>Haz_06 Speed differential or Speed change</v>
      </c>
    </row>
    <row r="337" spans="1:16" x14ac:dyDescent="0.2">
      <c r="A337" s="52" t="s">
        <v>377</v>
      </c>
      <c r="B337" s="52" t="s">
        <v>378</v>
      </c>
      <c r="C337" s="52" t="str">
        <f t="shared" si="35"/>
        <v>I2 Vehicle leaves roadway - exits carriageway</v>
      </c>
      <c r="E337" s="52" t="s">
        <v>6</v>
      </c>
      <c r="F337" s="52" t="s">
        <v>313</v>
      </c>
      <c r="G337" s="52" t="s">
        <v>309</v>
      </c>
      <c r="H337" s="52" t="s">
        <v>314</v>
      </c>
      <c r="I337" s="52" t="str">
        <f t="shared" si="36"/>
        <v>C105 Track or points failure (sub-cause)</v>
      </c>
      <c r="J337" s="52" t="str">
        <f t="shared" si="37"/>
        <v>C109 Derailment</v>
      </c>
      <c r="K337" s="52" t="str">
        <f t="shared" si="38"/>
        <v>C105 Track or points failure (sub-cause)</v>
      </c>
      <c r="L337" s="52" t="str">
        <f t="shared" si="39"/>
        <v>H022</v>
      </c>
      <c r="M337" s="52" t="str">
        <f t="shared" si="40"/>
        <v>Vehicle in/on roadway decelerates suddenly</v>
      </c>
      <c r="N337" s="52" t="s">
        <v>38</v>
      </c>
      <c r="O337" s="52" t="s">
        <v>119</v>
      </c>
      <c r="P337" s="52" t="str">
        <f t="shared" si="41"/>
        <v>Haz_06 Speed differential or Speed change</v>
      </c>
    </row>
    <row r="338" spans="1:16" x14ac:dyDescent="0.2">
      <c r="A338" s="52" t="s">
        <v>462</v>
      </c>
      <c r="B338" s="52" t="s">
        <v>463</v>
      </c>
      <c r="C338" s="52" t="str">
        <f t="shared" si="35"/>
        <v>I7 Personal Harm (Non Collision)</v>
      </c>
      <c r="D338" s="52" t="s">
        <v>485</v>
      </c>
      <c r="E338" s="52" t="s">
        <v>6</v>
      </c>
      <c r="F338" s="52" t="s">
        <v>313</v>
      </c>
      <c r="G338" s="52" t="s">
        <v>309</v>
      </c>
      <c r="H338" s="52" t="s">
        <v>314</v>
      </c>
      <c r="I338" s="52" t="str">
        <f t="shared" si="36"/>
        <v>C105 Track or points failure (sub-cause)</v>
      </c>
      <c r="J338" s="52" t="str">
        <f t="shared" si="37"/>
        <v>C109 Derailment</v>
      </c>
      <c r="K338" s="52" t="str">
        <f t="shared" si="38"/>
        <v>C105 Track or points failure (sub-cause)</v>
      </c>
      <c r="L338" s="52" t="str">
        <f t="shared" si="39"/>
        <v>H022</v>
      </c>
      <c r="M338" s="52" t="str">
        <f t="shared" si="40"/>
        <v>Vehicle in/on roadway decelerates suddenly</v>
      </c>
      <c r="N338" s="52" t="s">
        <v>38</v>
      </c>
      <c r="O338" s="52" t="s">
        <v>119</v>
      </c>
      <c r="P338" s="52" t="str">
        <f t="shared" si="41"/>
        <v>Haz_06 Speed differential or Speed change</v>
      </c>
    </row>
    <row r="339" spans="1:16" x14ac:dyDescent="0.2">
      <c r="A339" s="52" t="s">
        <v>111</v>
      </c>
      <c r="B339" s="52" t="s">
        <v>112</v>
      </c>
      <c r="C339" s="52" t="str">
        <f t="shared" si="35"/>
        <v>I1 Vehicles collide in/on roadway</v>
      </c>
      <c r="E339" s="52" t="s">
        <v>6</v>
      </c>
      <c r="F339" s="52" t="s">
        <v>315</v>
      </c>
      <c r="G339" s="52" t="s">
        <v>114</v>
      </c>
      <c r="H339" s="52" t="s">
        <v>316</v>
      </c>
      <c r="I339" s="52" t="str">
        <f t="shared" si="36"/>
        <v>C106 Animal in/on roadway</v>
      </c>
      <c r="J339" s="52" t="str">
        <f t="shared" si="37"/>
        <v>C106 Animal in/on roadway</v>
      </c>
      <c r="K339" s="52" t="str">
        <f t="shared" si="38"/>
        <v/>
      </c>
      <c r="L339" s="52" t="str">
        <f t="shared" si="39"/>
        <v>H022</v>
      </c>
      <c r="M339" s="52" t="str">
        <f t="shared" si="40"/>
        <v>Vehicle in/on roadway decelerates suddenly</v>
      </c>
      <c r="N339" s="52" t="s">
        <v>38</v>
      </c>
      <c r="O339" s="52" t="s">
        <v>119</v>
      </c>
      <c r="P339" s="52" t="str">
        <f t="shared" si="41"/>
        <v>Haz_06 Speed differential or Speed change</v>
      </c>
    </row>
    <row r="340" spans="1:16" x14ac:dyDescent="0.2">
      <c r="A340" s="52" t="s">
        <v>111</v>
      </c>
      <c r="B340" s="52" t="s">
        <v>112</v>
      </c>
      <c r="C340" s="52" t="str">
        <f t="shared" si="35"/>
        <v>I1 Vehicles collide in/on roadway</v>
      </c>
      <c r="E340" s="52" t="s">
        <v>6</v>
      </c>
      <c r="F340" s="52" t="s">
        <v>315</v>
      </c>
      <c r="G340" s="52" t="s">
        <v>114</v>
      </c>
      <c r="H340" s="52" t="s">
        <v>316</v>
      </c>
      <c r="I340" s="52" t="str">
        <f t="shared" si="36"/>
        <v>C106 Animal in/on roadway</v>
      </c>
      <c r="J340" s="52" t="str">
        <f t="shared" si="37"/>
        <v>C106 Animal in/on roadway</v>
      </c>
      <c r="K340" s="52" t="str">
        <f t="shared" si="38"/>
        <v/>
      </c>
      <c r="L340" s="52" t="str">
        <f t="shared" si="39"/>
        <v>H022</v>
      </c>
      <c r="M340" s="52" t="str">
        <f t="shared" si="40"/>
        <v>Vehicle in/on roadway decelerates suddenly</v>
      </c>
      <c r="N340" s="52" t="s">
        <v>38</v>
      </c>
      <c r="O340" s="52" t="s">
        <v>119</v>
      </c>
      <c r="P340" s="52" t="str">
        <f t="shared" si="41"/>
        <v>Haz_06 Speed differential or Speed change</v>
      </c>
    </row>
    <row r="341" spans="1:16" x14ac:dyDescent="0.2">
      <c r="A341" s="52" t="s">
        <v>377</v>
      </c>
      <c r="B341" s="52" t="s">
        <v>378</v>
      </c>
      <c r="C341" s="52" t="str">
        <f t="shared" si="35"/>
        <v>I2 Vehicle leaves roadway - exits carriageway</v>
      </c>
      <c r="E341" s="52" t="s">
        <v>6</v>
      </c>
      <c r="F341" s="52" t="s">
        <v>315</v>
      </c>
      <c r="G341" s="52" t="s">
        <v>114</v>
      </c>
      <c r="H341" s="52" t="s">
        <v>316</v>
      </c>
      <c r="I341" s="52" t="str">
        <f t="shared" si="36"/>
        <v>C106 Animal in/on roadway</v>
      </c>
      <c r="J341" s="52" t="str">
        <f t="shared" si="37"/>
        <v>C106 Animal in/on roadway</v>
      </c>
      <c r="K341" s="52" t="str">
        <f t="shared" si="38"/>
        <v/>
      </c>
      <c r="L341" s="52" t="str">
        <f t="shared" si="39"/>
        <v>H022</v>
      </c>
      <c r="M341" s="52" t="str">
        <f t="shared" si="40"/>
        <v>Vehicle in/on roadway decelerates suddenly</v>
      </c>
      <c r="N341" s="52" t="s">
        <v>38</v>
      </c>
      <c r="O341" s="52" t="s">
        <v>119</v>
      </c>
      <c r="P341" s="52" t="str">
        <f t="shared" si="41"/>
        <v>Haz_06 Speed differential or Speed change</v>
      </c>
    </row>
    <row r="342" spans="1:16" x14ac:dyDescent="0.2">
      <c r="A342" s="52" t="s">
        <v>377</v>
      </c>
      <c r="B342" s="52" t="s">
        <v>378</v>
      </c>
      <c r="C342" s="52" t="str">
        <f t="shared" si="35"/>
        <v>I2 Vehicle leaves roadway - exits carriageway</v>
      </c>
      <c r="E342" s="52" t="s">
        <v>6</v>
      </c>
      <c r="F342" s="52" t="s">
        <v>315</v>
      </c>
      <c r="G342" s="52" t="s">
        <v>114</v>
      </c>
      <c r="H342" s="52" t="s">
        <v>316</v>
      </c>
      <c r="I342" s="52" t="str">
        <f t="shared" si="36"/>
        <v>C106 Animal in/on roadway</v>
      </c>
      <c r="J342" s="52" t="str">
        <f t="shared" si="37"/>
        <v>C106 Animal in/on roadway</v>
      </c>
      <c r="K342" s="52" t="str">
        <f t="shared" si="38"/>
        <v/>
      </c>
      <c r="L342" s="52" t="str">
        <f t="shared" si="39"/>
        <v>H022</v>
      </c>
      <c r="M342" s="52" t="str">
        <f t="shared" si="40"/>
        <v>Vehicle in/on roadway decelerates suddenly</v>
      </c>
      <c r="N342" s="52" t="s">
        <v>38</v>
      </c>
      <c r="O342" s="52" t="s">
        <v>119</v>
      </c>
      <c r="P342" s="52" t="str">
        <f t="shared" si="41"/>
        <v>Haz_06 Speed differential or Speed change</v>
      </c>
    </row>
    <row r="343" spans="1:16" x14ac:dyDescent="0.2">
      <c r="A343" s="52" t="s">
        <v>462</v>
      </c>
      <c r="B343" s="52" t="s">
        <v>463</v>
      </c>
      <c r="C343" s="52" t="str">
        <f t="shared" si="35"/>
        <v>I7 Personal Harm (Non Collision)</v>
      </c>
      <c r="D343" s="52" t="s">
        <v>485</v>
      </c>
      <c r="E343" s="52" t="s">
        <v>6</v>
      </c>
      <c r="F343" s="52" t="s">
        <v>315</v>
      </c>
      <c r="G343" s="52" t="s">
        <v>114</v>
      </c>
      <c r="H343" s="52" t="s">
        <v>316</v>
      </c>
      <c r="I343" s="52" t="str">
        <f t="shared" si="36"/>
        <v>C106 Animal in/on roadway</v>
      </c>
      <c r="J343" s="52" t="str">
        <f t="shared" si="37"/>
        <v>C106 Animal in/on roadway</v>
      </c>
      <c r="K343" s="52" t="str">
        <f t="shared" si="38"/>
        <v/>
      </c>
      <c r="L343" s="52" t="str">
        <f t="shared" si="39"/>
        <v>H022</v>
      </c>
      <c r="M343" s="52" t="str">
        <f t="shared" si="40"/>
        <v>Vehicle in/on roadway decelerates suddenly</v>
      </c>
      <c r="N343" s="52" t="s">
        <v>38</v>
      </c>
      <c r="O343" s="52" t="s">
        <v>119</v>
      </c>
      <c r="P343" s="52" t="str">
        <f t="shared" si="41"/>
        <v>Haz_06 Speed differential or Speed change</v>
      </c>
    </row>
    <row r="344" spans="1:16" x14ac:dyDescent="0.2">
      <c r="A344" s="52" t="s">
        <v>111</v>
      </c>
      <c r="B344" s="52" t="s">
        <v>112</v>
      </c>
      <c r="C344" s="52" t="str">
        <f t="shared" si="35"/>
        <v>I1 Vehicles collide in/on roadway</v>
      </c>
      <c r="E344" s="52" t="s">
        <v>6</v>
      </c>
      <c r="F344" s="52" t="s">
        <v>317</v>
      </c>
      <c r="G344" s="52" t="s">
        <v>114</v>
      </c>
      <c r="H344" s="52" t="s">
        <v>318</v>
      </c>
      <c r="I344" s="52" t="str">
        <f t="shared" si="36"/>
        <v>C107 Driver sees a police car</v>
      </c>
      <c r="J344" s="52" t="str">
        <f t="shared" si="37"/>
        <v>C107 Driver sees a police car</v>
      </c>
      <c r="K344" s="52" t="str">
        <f t="shared" si="38"/>
        <v/>
      </c>
      <c r="L344" s="52" t="str">
        <f t="shared" si="39"/>
        <v>H022</v>
      </c>
      <c r="M344" s="52" t="str">
        <f t="shared" si="40"/>
        <v>Vehicle in/on roadway decelerates suddenly</v>
      </c>
      <c r="N344" s="52" t="s">
        <v>38</v>
      </c>
      <c r="O344" s="52" t="s">
        <v>119</v>
      </c>
      <c r="P344" s="52" t="str">
        <f t="shared" si="41"/>
        <v>Haz_06 Speed differential or Speed change</v>
      </c>
    </row>
    <row r="345" spans="1:16" x14ac:dyDescent="0.2">
      <c r="A345" s="52" t="s">
        <v>111</v>
      </c>
      <c r="B345" s="52" t="s">
        <v>112</v>
      </c>
      <c r="C345" s="52" t="str">
        <f t="shared" si="35"/>
        <v>I1 Vehicles collide in/on roadway</v>
      </c>
      <c r="E345" s="52" t="s">
        <v>6</v>
      </c>
      <c r="F345" s="52" t="s">
        <v>317</v>
      </c>
      <c r="G345" s="52" t="s">
        <v>114</v>
      </c>
      <c r="H345" s="52" t="s">
        <v>318</v>
      </c>
      <c r="I345" s="52" t="str">
        <f t="shared" si="36"/>
        <v>C107 Driver sees a police car</v>
      </c>
      <c r="J345" s="52" t="str">
        <f t="shared" si="37"/>
        <v>C107 Driver sees a police car</v>
      </c>
      <c r="K345" s="52" t="str">
        <f t="shared" si="38"/>
        <v/>
      </c>
      <c r="L345" s="52" t="str">
        <f t="shared" si="39"/>
        <v>H022</v>
      </c>
      <c r="M345" s="52" t="str">
        <f t="shared" si="40"/>
        <v>Vehicle in/on roadway decelerates suddenly</v>
      </c>
      <c r="N345" s="52" t="s">
        <v>38</v>
      </c>
      <c r="O345" s="52" t="s">
        <v>119</v>
      </c>
      <c r="P345" s="52" t="str">
        <f t="shared" si="41"/>
        <v>Haz_06 Speed differential or Speed change</v>
      </c>
    </row>
    <row r="346" spans="1:16" x14ac:dyDescent="0.2">
      <c r="A346" s="52" t="s">
        <v>377</v>
      </c>
      <c r="B346" s="52" t="s">
        <v>378</v>
      </c>
      <c r="C346" s="52" t="str">
        <f t="shared" si="35"/>
        <v>I2 Vehicle leaves roadway - exits carriageway</v>
      </c>
      <c r="E346" s="52" t="s">
        <v>6</v>
      </c>
      <c r="F346" s="52" t="s">
        <v>317</v>
      </c>
      <c r="G346" s="52" t="s">
        <v>114</v>
      </c>
      <c r="H346" s="52" t="s">
        <v>318</v>
      </c>
      <c r="I346" s="52" t="str">
        <f t="shared" si="36"/>
        <v>C107 Driver sees a police car</v>
      </c>
      <c r="J346" s="52" t="str">
        <f t="shared" si="37"/>
        <v>C107 Driver sees a police car</v>
      </c>
      <c r="K346" s="52" t="str">
        <f t="shared" si="38"/>
        <v/>
      </c>
      <c r="L346" s="52" t="str">
        <f t="shared" si="39"/>
        <v>H022</v>
      </c>
      <c r="M346" s="52" t="str">
        <f t="shared" si="40"/>
        <v>Vehicle in/on roadway decelerates suddenly</v>
      </c>
      <c r="N346" s="52" t="s">
        <v>38</v>
      </c>
      <c r="O346" s="52" t="s">
        <v>119</v>
      </c>
      <c r="P346" s="52" t="str">
        <f t="shared" si="41"/>
        <v>Haz_06 Speed differential or Speed change</v>
      </c>
    </row>
    <row r="347" spans="1:16" x14ac:dyDescent="0.2">
      <c r="A347" s="52" t="s">
        <v>377</v>
      </c>
      <c r="B347" s="52" t="s">
        <v>378</v>
      </c>
      <c r="C347" s="52" t="str">
        <f t="shared" si="35"/>
        <v>I2 Vehicle leaves roadway - exits carriageway</v>
      </c>
      <c r="E347" s="52" t="s">
        <v>6</v>
      </c>
      <c r="F347" s="52" t="s">
        <v>317</v>
      </c>
      <c r="G347" s="52" t="s">
        <v>114</v>
      </c>
      <c r="H347" s="52" t="s">
        <v>318</v>
      </c>
      <c r="I347" s="52" t="str">
        <f t="shared" si="36"/>
        <v>C107 Driver sees a police car</v>
      </c>
      <c r="J347" s="52" t="str">
        <f t="shared" si="37"/>
        <v>C107 Driver sees a police car</v>
      </c>
      <c r="K347" s="52" t="str">
        <f t="shared" si="38"/>
        <v/>
      </c>
      <c r="L347" s="52" t="str">
        <f t="shared" si="39"/>
        <v>H022</v>
      </c>
      <c r="M347" s="52" t="str">
        <f t="shared" si="40"/>
        <v>Vehicle in/on roadway decelerates suddenly</v>
      </c>
      <c r="N347" s="52" t="s">
        <v>38</v>
      </c>
      <c r="O347" s="52" t="s">
        <v>119</v>
      </c>
      <c r="P347" s="52" t="str">
        <f t="shared" si="41"/>
        <v>Haz_06 Speed differential or Speed change</v>
      </c>
    </row>
    <row r="348" spans="1:16" x14ac:dyDescent="0.2">
      <c r="A348" s="52" t="s">
        <v>462</v>
      </c>
      <c r="B348" s="52" t="s">
        <v>463</v>
      </c>
      <c r="C348" s="52" t="str">
        <f t="shared" si="35"/>
        <v>I7 Personal Harm (Non Collision)</v>
      </c>
      <c r="D348" s="52" t="s">
        <v>485</v>
      </c>
      <c r="E348" s="52" t="s">
        <v>6</v>
      </c>
      <c r="F348" s="52" t="s">
        <v>317</v>
      </c>
      <c r="G348" s="52" t="s">
        <v>114</v>
      </c>
      <c r="H348" s="52" t="s">
        <v>318</v>
      </c>
      <c r="I348" s="52" t="str">
        <f t="shared" si="36"/>
        <v>C107 Driver sees a police car</v>
      </c>
      <c r="J348" s="52" t="str">
        <f t="shared" si="37"/>
        <v>C107 Driver sees a police car</v>
      </c>
      <c r="K348" s="52" t="str">
        <f t="shared" si="38"/>
        <v/>
      </c>
      <c r="L348" s="52" t="str">
        <f t="shared" si="39"/>
        <v>H022</v>
      </c>
      <c r="M348" s="52" t="str">
        <f t="shared" si="40"/>
        <v>Vehicle in/on roadway decelerates suddenly</v>
      </c>
      <c r="N348" s="52" t="s">
        <v>38</v>
      </c>
      <c r="O348" s="52" t="s">
        <v>119</v>
      </c>
      <c r="P348" s="52" t="str">
        <f t="shared" si="41"/>
        <v>Haz_06 Speed differential or Speed change</v>
      </c>
    </row>
    <row r="349" spans="1:16" x14ac:dyDescent="0.2">
      <c r="A349" s="52" t="s">
        <v>111</v>
      </c>
      <c r="B349" s="52" t="s">
        <v>112</v>
      </c>
      <c r="C349" s="52" t="str">
        <f t="shared" si="35"/>
        <v>I1 Vehicles collide in/on roadway</v>
      </c>
      <c r="E349" s="52" t="s">
        <v>6</v>
      </c>
      <c r="F349" s="52" t="s">
        <v>309</v>
      </c>
      <c r="G349" s="52" t="s">
        <v>114</v>
      </c>
      <c r="H349" s="52" t="s">
        <v>310</v>
      </c>
      <c r="I349" s="52" t="str">
        <f t="shared" si="36"/>
        <v>C109 Derailment</v>
      </c>
      <c r="J349" s="52" t="str">
        <f t="shared" si="37"/>
        <v>C109 Derailment</v>
      </c>
      <c r="K349" s="52" t="str">
        <f t="shared" si="38"/>
        <v/>
      </c>
      <c r="L349" s="52" t="str">
        <f t="shared" si="39"/>
        <v>H022</v>
      </c>
      <c r="M349" s="52" t="str">
        <f t="shared" si="40"/>
        <v>Vehicle in/on roadway decelerates suddenly</v>
      </c>
      <c r="N349" s="52" t="s">
        <v>38</v>
      </c>
      <c r="O349" s="52" t="s">
        <v>119</v>
      </c>
      <c r="P349" s="52" t="str">
        <f t="shared" si="41"/>
        <v>Haz_06 Speed differential or Speed change</v>
      </c>
    </row>
    <row r="350" spans="1:16" x14ac:dyDescent="0.2">
      <c r="A350" s="52" t="s">
        <v>377</v>
      </c>
      <c r="B350" s="52" t="s">
        <v>378</v>
      </c>
      <c r="C350" s="52" t="str">
        <f t="shared" si="35"/>
        <v>I2 Vehicle leaves roadway - exits carriageway</v>
      </c>
      <c r="E350" s="52" t="s">
        <v>6</v>
      </c>
      <c r="F350" s="52" t="s">
        <v>309</v>
      </c>
      <c r="G350" s="52" t="s">
        <v>114</v>
      </c>
      <c r="H350" s="52" t="s">
        <v>310</v>
      </c>
      <c r="I350" s="52" t="str">
        <f t="shared" si="36"/>
        <v>C109 Derailment</v>
      </c>
      <c r="J350" s="52" t="str">
        <f t="shared" si="37"/>
        <v>C109 Derailment</v>
      </c>
      <c r="K350" s="52" t="str">
        <f t="shared" si="38"/>
        <v/>
      </c>
      <c r="L350" s="52" t="str">
        <f t="shared" si="39"/>
        <v>H022</v>
      </c>
      <c r="M350" s="52" t="str">
        <f t="shared" si="40"/>
        <v>Vehicle in/on roadway decelerates suddenly</v>
      </c>
      <c r="N350" s="52" t="s">
        <v>38</v>
      </c>
      <c r="O350" s="52" t="s">
        <v>119</v>
      </c>
      <c r="P350" s="52" t="str">
        <f t="shared" si="41"/>
        <v>Haz_06 Speed differential or Speed change</v>
      </c>
    </row>
    <row r="351" spans="1:16" x14ac:dyDescent="0.2">
      <c r="A351" s="52" t="s">
        <v>462</v>
      </c>
      <c r="B351" s="52" t="s">
        <v>463</v>
      </c>
      <c r="C351" s="52" t="str">
        <f t="shared" si="35"/>
        <v>I7 Personal Harm (Non Collision)</v>
      </c>
      <c r="D351" s="52" t="s">
        <v>485</v>
      </c>
      <c r="E351" s="52" t="s">
        <v>6</v>
      </c>
      <c r="F351" s="52" t="s">
        <v>309</v>
      </c>
      <c r="G351" s="52" t="s">
        <v>114</v>
      </c>
      <c r="H351" s="52" t="s">
        <v>310</v>
      </c>
      <c r="I351" s="52" t="str">
        <f t="shared" si="36"/>
        <v>C109 Derailment</v>
      </c>
      <c r="J351" s="52" t="str">
        <f t="shared" si="37"/>
        <v>C109 Derailment</v>
      </c>
      <c r="K351" s="52" t="str">
        <f t="shared" si="38"/>
        <v/>
      </c>
      <c r="L351" s="52" t="str">
        <f t="shared" si="39"/>
        <v>H022</v>
      </c>
      <c r="M351" s="52" t="str">
        <f t="shared" si="40"/>
        <v>Vehicle in/on roadway decelerates suddenly</v>
      </c>
      <c r="N351" s="52" t="s">
        <v>38</v>
      </c>
      <c r="O351" s="52" t="s">
        <v>119</v>
      </c>
      <c r="P351" s="52" t="str">
        <f t="shared" si="41"/>
        <v>Haz_06 Speed differential or Speed change</v>
      </c>
    </row>
    <row r="352" spans="1:16" x14ac:dyDescent="0.2">
      <c r="A352" s="52" t="s">
        <v>462</v>
      </c>
      <c r="B352" s="52" t="s">
        <v>463</v>
      </c>
      <c r="C352" s="52" t="str">
        <f t="shared" si="35"/>
        <v>I7 Personal Harm (Non Collision)</v>
      </c>
      <c r="D352" s="52" t="s">
        <v>485</v>
      </c>
      <c r="E352" s="52" t="s">
        <v>6</v>
      </c>
      <c r="F352" s="52" t="s">
        <v>487</v>
      </c>
      <c r="G352" s="52" t="s">
        <v>114</v>
      </c>
      <c r="H352" s="52" t="s">
        <v>488</v>
      </c>
      <c r="I352" s="52" t="str">
        <f t="shared" si="36"/>
        <v>C159 Approaching 'blocked' intersection too quickly</v>
      </c>
      <c r="J352" s="52" t="str">
        <f t="shared" si="37"/>
        <v>C159 Approaching 'blocked' intersection too quickly</v>
      </c>
      <c r="K352" s="52" t="str">
        <f t="shared" si="38"/>
        <v/>
      </c>
      <c r="L352" s="52" t="str">
        <f t="shared" si="39"/>
        <v>H022</v>
      </c>
      <c r="M352" s="52" t="str">
        <f t="shared" si="40"/>
        <v>Vehicle in/on roadway decelerates suddenly</v>
      </c>
      <c r="N352" s="52" t="s">
        <v>38</v>
      </c>
      <c r="O352" s="52" t="s">
        <v>119</v>
      </c>
      <c r="P352" s="52" t="str">
        <f t="shared" si="41"/>
        <v>Haz_06 Speed differential or Speed change</v>
      </c>
    </row>
    <row r="353" spans="1:16" x14ac:dyDescent="0.2">
      <c r="A353" s="52" t="s">
        <v>111</v>
      </c>
      <c r="B353" s="52" t="s">
        <v>112</v>
      </c>
      <c r="C353" s="52" t="str">
        <f t="shared" si="35"/>
        <v>I1 Vehicles collide in/on roadway</v>
      </c>
      <c r="E353" s="52" t="s">
        <v>7</v>
      </c>
      <c r="F353" s="52" t="s">
        <v>273</v>
      </c>
      <c r="G353" s="52" t="s">
        <v>114</v>
      </c>
      <c r="H353" s="52" t="s">
        <v>274</v>
      </c>
      <c r="I353" s="52" t="str">
        <f t="shared" si="36"/>
        <v>C086 Darkness</v>
      </c>
      <c r="J353" s="52" t="str">
        <f t="shared" si="37"/>
        <v>C086 Darkness</v>
      </c>
      <c r="K353" s="52" t="str">
        <f t="shared" si="38"/>
        <v/>
      </c>
      <c r="L353" s="52" t="str">
        <f t="shared" si="39"/>
        <v>H017</v>
      </c>
      <c r="M353" s="52" t="str">
        <f t="shared" si="40"/>
        <v>Reduced visibility due to weather conditions</v>
      </c>
      <c r="N353" s="52" t="s">
        <v>33</v>
      </c>
      <c r="O353" s="52" t="s">
        <v>116</v>
      </c>
      <c r="P353" s="52" t="str">
        <f t="shared" si="41"/>
        <v>Haz_07 Environmental conditions</v>
      </c>
    </row>
    <row r="354" spans="1:16" x14ac:dyDescent="0.2">
      <c r="A354" s="52" t="s">
        <v>377</v>
      </c>
      <c r="B354" s="52" t="s">
        <v>378</v>
      </c>
      <c r="C354" s="52" t="str">
        <f t="shared" si="35"/>
        <v>I2 Vehicle leaves roadway - exits carriageway</v>
      </c>
      <c r="E354" s="52" t="s">
        <v>7</v>
      </c>
      <c r="F354" s="52" t="s">
        <v>273</v>
      </c>
      <c r="G354" s="52" t="s">
        <v>114</v>
      </c>
      <c r="H354" s="52" t="s">
        <v>274</v>
      </c>
      <c r="I354" s="52" t="str">
        <f t="shared" si="36"/>
        <v>C086 Darkness</v>
      </c>
      <c r="J354" s="52" t="str">
        <f t="shared" si="37"/>
        <v>C086 Darkness</v>
      </c>
      <c r="K354" s="52" t="str">
        <f t="shared" si="38"/>
        <v/>
      </c>
      <c r="L354" s="52" t="str">
        <f t="shared" si="39"/>
        <v>H017</v>
      </c>
      <c r="M354" s="52" t="str">
        <f t="shared" si="40"/>
        <v>Reduced visibility due to weather conditions</v>
      </c>
      <c r="N354" s="52" t="s">
        <v>33</v>
      </c>
      <c r="O354" s="52" t="s">
        <v>116</v>
      </c>
      <c r="P354" s="52" t="str">
        <f t="shared" si="41"/>
        <v>Haz_07 Environmental conditions</v>
      </c>
    </row>
    <row r="355" spans="1:16" x14ac:dyDescent="0.2">
      <c r="A355" s="52" t="s">
        <v>111</v>
      </c>
      <c r="B355" s="52" t="s">
        <v>112</v>
      </c>
      <c r="C355" s="52" t="str">
        <f t="shared" si="35"/>
        <v>I1 Vehicles collide in/on roadway</v>
      </c>
      <c r="E355" s="52" t="s">
        <v>7</v>
      </c>
      <c r="F355" s="52" t="s">
        <v>275</v>
      </c>
      <c r="G355" s="52" t="s">
        <v>114</v>
      </c>
      <c r="H355" s="52" t="s">
        <v>276</v>
      </c>
      <c r="I355" s="52" t="str">
        <f t="shared" si="36"/>
        <v>C087 Fog</v>
      </c>
      <c r="J355" s="52" t="str">
        <f t="shared" si="37"/>
        <v>C087 Fog</v>
      </c>
      <c r="K355" s="52" t="str">
        <f t="shared" si="38"/>
        <v/>
      </c>
      <c r="L355" s="52" t="str">
        <f t="shared" si="39"/>
        <v>H017</v>
      </c>
      <c r="M355" s="52" t="str">
        <f t="shared" si="40"/>
        <v>Reduced visibility due to weather conditions</v>
      </c>
      <c r="N355" s="52" t="s">
        <v>33</v>
      </c>
      <c r="O355" s="52" t="s">
        <v>116</v>
      </c>
      <c r="P355" s="52" t="str">
        <f t="shared" si="41"/>
        <v>Haz_07 Environmental conditions</v>
      </c>
    </row>
    <row r="356" spans="1:16" x14ac:dyDescent="0.2">
      <c r="A356" s="52" t="s">
        <v>377</v>
      </c>
      <c r="B356" s="52" t="s">
        <v>378</v>
      </c>
      <c r="C356" s="52" t="str">
        <f t="shared" si="35"/>
        <v>I2 Vehicle leaves roadway - exits carriageway</v>
      </c>
      <c r="E356" s="52" t="s">
        <v>7</v>
      </c>
      <c r="F356" s="52" t="s">
        <v>275</v>
      </c>
      <c r="G356" s="52" t="s">
        <v>114</v>
      </c>
      <c r="H356" s="52" t="s">
        <v>276</v>
      </c>
      <c r="I356" s="52" t="str">
        <f t="shared" si="36"/>
        <v>C087 Fog</v>
      </c>
      <c r="J356" s="52" t="str">
        <f t="shared" si="37"/>
        <v>C087 Fog</v>
      </c>
      <c r="K356" s="52" t="str">
        <f t="shared" si="38"/>
        <v/>
      </c>
      <c r="L356" s="52" t="str">
        <f t="shared" si="39"/>
        <v>H017</v>
      </c>
      <c r="M356" s="52" t="str">
        <f t="shared" si="40"/>
        <v>Reduced visibility due to weather conditions</v>
      </c>
      <c r="N356" s="52" t="s">
        <v>33</v>
      </c>
      <c r="O356" s="52" t="s">
        <v>116</v>
      </c>
      <c r="P356" s="52" t="str">
        <f t="shared" si="41"/>
        <v>Haz_07 Environmental conditions</v>
      </c>
    </row>
    <row r="357" spans="1:16" x14ac:dyDescent="0.2">
      <c r="A357" s="52" t="s">
        <v>111</v>
      </c>
      <c r="B357" s="52" t="s">
        <v>112</v>
      </c>
      <c r="C357" s="52" t="str">
        <f t="shared" si="35"/>
        <v>I1 Vehicles collide in/on roadway</v>
      </c>
      <c r="E357" s="52" t="s">
        <v>7</v>
      </c>
      <c r="F357" s="52" t="s">
        <v>277</v>
      </c>
      <c r="G357" s="52" t="s">
        <v>114</v>
      </c>
      <c r="H357" s="52" t="s">
        <v>278</v>
      </c>
      <c r="I357" s="52" t="str">
        <f t="shared" si="36"/>
        <v>C088 Low sun</v>
      </c>
      <c r="J357" s="52" t="str">
        <f t="shared" si="37"/>
        <v>C088 Low sun</v>
      </c>
      <c r="K357" s="52" t="str">
        <f t="shared" si="38"/>
        <v/>
      </c>
      <c r="L357" s="52" t="str">
        <f t="shared" si="39"/>
        <v>H017</v>
      </c>
      <c r="M357" s="52" t="str">
        <f t="shared" si="40"/>
        <v>Reduced visibility due to weather conditions</v>
      </c>
      <c r="N357" s="52" t="s">
        <v>33</v>
      </c>
      <c r="O357" s="52" t="s">
        <v>116</v>
      </c>
      <c r="P357" s="52" t="str">
        <f t="shared" si="41"/>
        <v>Haz_07 Environmental conditions</v>
      </c>
    </row>
    <row r="358" spans="1:16" x14ac:dyDescent="0.2">
      <c r="A358" s="52" t="s">
        <v>377</v>
      </c>
      <c r="B358" s="52" t="s">
        <v>378</v>
      </c>
      <c r="C358" s="52" t="str">
        <f t="shared" si="35"/>
        <v>I2 Vehicle leaves roadway - exits carriageway</v>
      </c>
      <c r="E358" s="52" t="s">
        <v>7</v>
      </c>
      <c r="F358" s="52" t="s">
        <v>277</v>
      </c>
      <c r="G358" s="52" t="s">
        <v>114</v>
      </c>
      <c r="H358" s="52" t="s">
        <v>278</v>
      </c>
      <c r="I358" s="52" t="str">
        <f t="shared" si="36"/>
        <v>C088 Low sun</v>
      </c>
      <c r="J358" s="52" t="str">
        <f t="shared" si="37"/>
        <v>C088 Low sun</v>
      </c>
      <c r="K358" s="52" t="str">
        <f t="shared" si="38"/>
        <v/>
      </c>
      <c r="L358" s="52" t="str">
        <f t="shared" si="39"/>
        <v>H017</v>
      </c>
      <c r="M358" s="52" t="str">
        <f t="shared" si="40"/>
        <v>Reduced visibility due to weather conditions</v>
      </c>
      <c r="N358" s="52" t="s">
        <v>33</v>
      </c>
      <c r="O358" s="52" t="s">
        <v>116</v>
      </c>
      <c r="P358" s="52" t="str">
        <f t="shared" si="41"/>
        <v>Haz_07 Environmental conditions</v>
      </c>
    </row>
    <row r="359" spans="1:16" x14ac:dyDescent="0.2">
      <c r="A359" s="52" t="s">
        <v>111</v>
      </c>
      <c r="B359" s="52" t="s">
        <v>112</v>
      </c>
      <c r="C359" s="52" t="str">
        <f t="shared" si="35"/>
        <v>I1 Vehicles collide in/on roadway</v>
      </c>
      <c r="E359" s="52" t="s">
        <v>7</v>
      </c>
      <c r="F359" s="52" t="s">
        <v>279</v>
      </c>
      <c r="G359" s="52" t="s">
        <v>114</v>
      </c>
      <c r="H359" s="52" t="s">
        <v>280</v>
      </c>
      <c r="I359" s="52" t="str">
        <f t="shared" si="36"/>
        <v>C089 Heavy rain / snow</v>
      </c>
      <c r="J359" s="52" t="str">
        <f t="shared" si="37"/>
        <v>C089 Heavy rain / snow</v>
      </c>
      <c r="K359" s="52" t="str">
        <f t="shared" si="38"/>
        <v/>
      </c>
      <c r="L359" s="52" t="str">
        <f t="shared" si="39"/>
        <v>H017</v>
      </c>
      <c r="M359" s="52" t="str">
        <f t="shared" si="40"/>
        <v>Reduced visibility due to weather conditions</v>
      </c>
      <c r="N359" s="52" t="s">
        <v>33</v>
      </c>
      <c r="O359" s="52" t="s">
        <v>116</v>
      </c>
      <c r="P359" s="52" t="str">
        <f t="shared" si="41"/>
        <v>Haz_07 Environmental conditions</v>
      </c>
    </row>
    <row r="360" spans="1:16" x14ac:dyDescent="0.2">
      <c r="A360" s="52" t="s">
        <v>377</v>
      </c>
      <c r="B360" s="52" t="s">
        <v>378</v>
      </c>
      <c r="C360" s="52" t="str">
        <f t="shared" si="35"/>
        <v>I2 Vehicle leaves roadway - exits carriageway</v>
      </c>
      <c r="E360" s="52" t="s">
        <v>7</v>
      </c>
      <c r="F360" s="52" t="s">
        <v>279</v>
      </c>
      <c r="G360" s="52" t="s">
        <v>114</v>
      </c>
      <c r="H360" s="52" t="s">
        <v>280</v>
      </c>
      <c r="I360" s="52" t="str">
        <f t="shared" si="36"/>
        <v>C089 Heavy rain / snow</v>
      </c>
      <c r="J360" s="52" t="str">
        <f t="shared" si="37"/>
        <v>C089 Heavy rain / snow</v>
      </c>
      <c r="K360" s="52" t="str">
        <f t="shared" si="38"/>
        <v/>
      </c>
      <c r="L360" s="52" t="str">
        <f t="shared" si="39"/>
        <v>H017</v>
      </c>
      <c r="M360" s="52" t="str">
        <f t="shared" si="40"/>
        <v>Reduced visibility due to weather conditions</v>
      </c>
      <c r="N360" s="52" t="s">
        <v>33</v>
      </c>
      <c r="O360" s="52" t="s">
        <v>116</v>
      </c>
      <c r="P360" s="52" t="str">
        <f t="shared" si="41"/>
        <v>Haz_07 Environmental conditions</v>
      </c>
    </row>
    <row r="361" spans="1:16" x14ac:dyDescent="0.2">
      <c r="A361" s="65" t="s">
        <v>111</v>
      </c>
      <c r="B361" s="65" t="s">
        <v>112</v>
      </c>
      <c r="C361" s="65" t="str">
        <f t="shared" si="35"/>
        <v>I1 Vehicles collide in/on roadway</v>
      </c>
      <c r="D361" s="65"/>
      <c r="E361" s="65" t="s">
        <v>7</v>
      </c>
      <c r="F361" s="65" t="s">
        <v>281</v>
      </c>
      <c r="G361" s="65" t="s">
        <v>114</v>
      </c>
      <c r="H361" s="65" t="s">
        <v>282</v>
      </c>
      <c r="I361" s="65" t="str">
        <f t="shared" si="36"/>
        <v>C090 Water Spray</v>
      </c>
      <c r="J361" s="65" t="str">
        <f t="shared" si="37"/>
        <v>C090 Water Spray</v>
      </c>
      <c r="K361" s="65" t="str">
        <f t="shared" si="38"/>
        <v/>
      </c>
      <c r="L361" s="65" t="str">
        <f t="shared" si="39"/>
        <v>H017</v>
      </c>
      <c r="M361" s="65" t="str">
        <f t="shared" si="40"/>
        <v>Reduced visibility due to weather conditions</v>
      </c>
      <c r="N361" s="65" t="s">
        <v>33</v>
      </c>
      <c r="O361" s="65" t="s">
        <v>116</v>
      </c>
      <c r="P361" s="65" t="str">
        <f t="shared" si="41"/>
        <v>Haz_07 Environmental conditions</v>
      </c>
    </row>
    <row r="362" spans="1:16" x14ac:dyDescent="0.2">
      <c r="A362" s="65" t="s">
        <v>377</v>
      </c>
      <c r="B362" s="65" t="s">
        <v>378</v>
      </c>
      <c r="C362" s="65" t="str">
        <f t="shared" si="35"/>
        <v>I2 Vehicle leaves roadway - exits carriageway</v>
      </c>
      <c r="D362" s="65"/>
      <c r="E362" s="65" t="s">
        <v>7</v>
      </c>
      <c r="F362" s="65" t="s">
        <v>281</v>
      </c>
      <c r="G362" s="65" t="s">
        <v>114</v>
      </c>
      <c r="H362" s="65" t="s">
        <v>282</v>
      </c>
      <c r="I362" s="65" t="str">
        <f t="shared" si="36"/>
        <v>C090 Water Spray</v>
      </c>
      <c r="J362" s="65" t="str">
        <f t="shared" si="37"/>
        <v>C090 Water Spray</v>
      </c>
      <c r="K362" s="65" t="str">
        <f t="shared" si="38"/>
        <v/>
      </c>
      <c r="L362" s="65" t="str">
        <f t="shared" si="39"/>
        <v>H017</v>
      </c>
      <c r="M362" s="65" t="str">
        <f t="shared" si="40"/>
        <v>Reduced visibility due to weather conditions</v>
      </c>
      <c r="N362" s="65" t="s">
        <v>33</v>
      </c>
      <c r="O362" s="65" t="s">
        <v>116</v>
      </c>
      <c r="P362" s="65" t="str">
        <f t="shared" si="41"/>
        <v>Haz_07 Environmental conditions</v>
      </c>
    </row>
    <row r="363" spans="1:16" x14ac:dyDescent="0.2">
      <c r="A363" s="65" t="s">
        <v>111</v>
      </c>
      <c r="B363" s="65" t="s">
        <v>112</v>
      </c>
      <c r="C363" s="65" t="str">
        <f t="shared" si="35"/>
        <v>I1 Vehicles collide in/on roadway</v>
      </c>
      <c r="D363" s="65"/>
      <c r="E363" s="65" t="s">
        <v>7</v>
      </c>
      <c r="F363" s="65" t="s">
        <v>283</v>
      </c>
      <c r="G363" s="65" t="s">
        <v>114</v>
      </c>
      <c r="H363" s="65" t="s">
        <v>284</v>
      </c>
      <c r="I363" s="65" t="str">
        <f t="shared" si="36"/>
        <v>C449 Rain Storm</v>
      </c>
      <c r="J363" s="65" t="str">
        <f t="shared" si="37"/>
        <v>C449 Rain Storm</v>
      </c>
      <c r="K363" s="65" t="str">
        <f t="shared" si="38"/>
        <v/>
      </c>
      <c r="L363" s="65" t="str">
        <f t="shared" si="39"/>
        <v>H093</v>
      </c>
      <c r="M363" s="65" t="str">
        <f t="shared" si="40"/>
        <v>Water on Carriageway (Flooding)</v>
      </c>
      <c r="N363" s="65" t="s">
        <v>90</v>
      </c>
      <c r="O363" s="65" t="s">
        <v>116</v>
      </c>
      <c r="P363" s="65" t="str">
        <f t="shared" si="41"/>
        <v>Haz_07 Environmental conditions</v>
      </c>
    </row>
    <row r="364" spans="1:16" x14ac:dyDescent="0.2">
      <c r="A364" s="65" t="s">
        <v>377</v>
      </c>
      <c r="B364" s="65" t="s">
        <v>378</v>
      </c>
      <c r="C364" s="65" t="str">
        <f t="shared" si="35"/>
        <v>I2 Vehicle leaves roadway - exits carriageway</v>
      </c>
      <c r="D364" s="65"/>
      <c r="E364" s="65" t="s">
        <v>7</v>
      </c>
      <c r="F364" s="65" t="s">
        <v>283</v>
      </c>
      <c r="G364" s="65" t="s">
        <v>114</v>
      </c>
      <c r="H364" s="65" t="s">
        <v>284</v>
      </c>
      <c r="I364" s="65" t="str">
        <f t="shared" si="36"/>
        <v>C449 Rain Storm</v>
      </c>
      <c r="J364" s="65" t="str">
        <f t="shared" si="37"/>
        <v>C449 Rain Storm</v>
      </c>
      <c r="K364" s="65" t="str">
        <f t="shared" si="38"/>
        <v/>
      </c>
      <c r="L364" s="65" t="str">
        <f t="shared" si="39"/>
        <v>H093</v>
      </c>
      <c r="M364" s="65" t="str">
        <f t="shared" si="40"/>
        <v>Water on Carriageway (Flooding)</v>
      </c>
      <c r="N364" s="65" t="s">
        <v>90</v>
      </c>
      <c r="O364" s="65" t="s">
        <v>116</v>
      </c>
      <c r="P364" s="65" t="str">
        <f t="shared" si="41"/>
        <v>Haz_07 Environmental conditions</v>
      </c>
    </row>
    <row r="365" spans="1:16" x14ac:dyDescent="0.2">
      <c r="A365" s="65" t="s">
        <v>111</v>
      </c>
      <c r="B365" s="65" t="s">
        <v>112</v>
      </c>
      <c r="C365" s="65" t="str">
        <f t="shared" si="35"/>
        <v>I1 Vehicles collide in/on roadway</v>
      </c>
      <c r="D365" s="65"/>
      <c r="E365" s="65" t="s">
        <v>7</v>
      </c>
      <c r="F365" s="65" t="s">
        <v>285</v>
      </c>
      <c r="G365" s="65" t="s">
        <v>114</v>
      </c>
      <c r="H365" s="65" t="s">
        <v>286</v>
      </c>
      <c r="I365" s="65" t="str">
        <f t="shared" si="36"/>
        <v>C450 Storm Surge</v>
      </c>
      <c r="J365" s="65" t="str">
        <f t="shared" si="37"/>
        <v>C450 Storm Surge</v>
      </c>
      <c r="K365" s="65" t="str">
        <f t="shared" si="38"/>
        <v/>
      </c>
      <c r="L365" s="65" t="str">
        <f t="shared" si="39"/>
        <v>H093</v>
      </c>
      <c r="M365" s="65" t="str">
        <f t="shared" si="40"/>
        <v>Water on Carriageway (Flooding)</v>
      </c>
      <c r="N365" s="65" t="s">
        <v>90</v>
      </c>
      <c r="O365" s="65" t="s">
        <v>116</v>
      </c>
      <c r="P365" s="65" t="str">
        <f t="shared" si="41"/>
        <v>Haz_07 Environmental conditions</v>
      </c>
    </row>
    <row r="366" spans="1:16" x14ac:dyDescent="0.2">
      <c r="A366" s="65" t="s">
        <v>377</v>
      </c>
      <c r="B366" s="65" t="s">
        <v>378</v>
      </c>
      <c r="C366" s="65" t="str">
        <f t="shared" si="35"/>
        <v>I2 Vehicle leaves roadway - exits carriageway</v>
      </c>
      <c r="D366" s="65"/>
      <c r="E366" s="65" t="s">
        <v>7</v>
      </c>
      <c r="F366" s="65" t="s">
        <v>285</v>
      </c>
      <c r="G366" s="65" t="s">
        <v>114</v>
      </c>
      <c r="H366" s="65" t="s">
        <v>286</v>
      </c>
      <c r="I366" s="65" t="str">
        <f t="shared" si="36"/>
        <v>C450 Storm Surge</v>
      </c>
      <c r="J366" s="65" t="str">
        <f t="shared" si="37"/>
        <v>C450 Storm Surge</v>
      </c>
      <c r="K366" s="65" t="str">
        <f t="shared" si="38"/>
        <v/>
      </c>
      <c r="L366" s="65" t="str">
        <f t="shared" si="39"/>
        <v>H093</v>
      </c>
      <c r="M366" s="65" t="str">
        <f t="shared" si="40"/>
        <v>Water on Carriageway (Flooding)</v>
      </c>
      <c r="N366" s="65" t="s">
        <v>90</v>
      </c>
      <c r="O366" s="65" t="s">
        <v>116</v>
      </c>
      <c r="P366" s="65" t="str">
        <f t="shared" si="41"/>
        <v>Haz_07 Environmental conditions</v>
      </c>
    </row>
    <row r="367" spans="1:16" x14ac:dyDescent="0.2">
      <c r="A367" s="65" t="s">
        <v>111</v>
      </c>
      <c r="B367" s="65" t="s">
        <v>112</v>
      </c>
      <c r="C367" s="65" t="str">
        <f t="shared" si="35"/>
        <v>I1 Vehicles collide in/on roadway</v>
      </c>
      <c r="D367" s="65"/>
      <c r="E367" s="65" t="s">
        <v>7</v>
      </c>
      <c r="F367" s="65" t="s">
        <v>287</v>
      </c>
      <c r="G367" s="65" t="s">
        <v>114</v>
      </c>
      <c r="H367" s="65" t="s">
        <v>288</v>
      </c>
      <c r="I367" s="65" t="str">
        <f t="shared" si="36"/>
        <v>C451 Blocked or inadequate drainage</v>
      </c>
      <c r="J367" s="65" t="str">
        <f t="shared" si="37"/>
        <v>C451 Blocked or inadequate drainage</v>
      </c>
      <c r="K367" s="65" t="str">
        <f t="shared" si="38"/>
        <v/>
      </c>
      <c r="L367" s="65" t="str">
        <f t="shared" si="39"/>
        <v>H093</v>
      </c>
      <c r="M367" s="65" t="str">
        <f t="shared" si="40"/>
        <v>Water on Carriageway (Flooding)</v>
      </c>
      <c r="N367" s="65" t="s">
        <v>90</v>
      </c>
      <c r="O367" s="65" t="s">
        <v>116</v>
      </c>
      <c r="P367" s="65" t="str">
        <f t="shared" si="41"/>
        <v>Haz_07 Environmental conditions</v>
      </c>
    </row>
    <row r="368" spans="1:16" x14ac:dyDescent="0.2">
      <c r="A368" s="65" t="s">
        <v>377</v>
      </c>
      <c r="B368" s="65" t="s">
        <v>378</v>
      </c>
      <c r="C368" s="65" t="str">
        <f t="shared" si="35"/>
        <v>I2 Vehicle leaves roadway - exits carriageway</v>
      </c>
      <c r="D368" s="65"/>
      <c r="E368" s="65" t="s">
        <v>7</v>
      </c>
      <c r="F368" s="65" t="s">
        <v>287</v>
      </c>
      <c r="G368" s="65" t="s">
        <v>114</v>
      </c>
      <c r="H368" s="65" t="s">
        <v>288</v>
      </c>
      <c r="I368" s="65" t="str">
        <f t="shared" si="36"/>
        <v>C451 Blocked or inadequate drainage</v>
      </c>
      <c r="J368" s="65" t="str">
        <f t="shared" si="37"/>
        <v>C451 Blocked or inadequate drainage</v>
      </c>
      <c r="K368" s="65" t="str">
        <f t="shared" si="38"/>
        <v/>
      </c>
      <c r="L368" s="65" t="str">
        <f t="shared" si="39"/>
        <v>H093</v>
      </c>
      <c r="M368" s="65" t="str">
        <f t="shared" si="40"/>
        <v>Water on Carriageway (Flooding)</v>
      </c>
      <c r="N368" s="65" t="s">
        <v>90</v>
      </c>
      <c r="O368" s="65" t="s">
        <v>116</v>
      </c>
      <c r="P368" s="65" t="str">
        <f t="shared" si="41"/>
        <v>Haz_07 Environmental conditions</v>
      </c>
    </row>
    <row r="369" spans="1:16" x14ac:dyDescent="0.2">
      <c r="A369" s="52" t="s">
        <v>111</v>
      </c>
      <c r="B369" s="52" t="s">
        <v>112</v>
      </c>
      <c r="C369" s="52" t="str">
        <f t="shared" si="35"/>
        <v>I1 Vehicles collide in/on roadway</v>
      </c>
      <c r="E369" s="52" t="s">
        <v>8</v>
      </c>
      <c r="F369" s="52" t="s">
        <v>146</v>
      </c>
      <c r="G369" s="52" t="s">
        <v>114</v>
      </c>
      <c r="H369" s="52" t="s">
        <v>147</v>
      </c>
      <c r="I369" s="52" t="str">
        <f t="shared" si="36"/>
        <v>C016 Ambulance on a patient transfer</v>
      </c>
      <c r="J369" s="52" t="str">
        <f t="shared" si="37"/>
        <v>C016 Ambulance on a patient transfer</v>
      </c>
      <c r="K369" s="52" t="str">
        <f t="shared" si="38"/>
        <v/>
      </c>
      <c r="L369" s="52" t="str">
        <f t="shared" si="39"/>
        <v>H018</v>
      </c>
      <c r="M369" s="52" t="str">
        <f t="shared" si="40"/>
        <v>Speed differential between emergency services and general traffic</v>
      </c>
      <c r="N369" s="52" t="s">
        <v>34</v>
      </c>
      <c r="O369" s="52" t="s">
        <v>119</v>
      </c>
      <c r="P369" s="52" t="str">
        <f t="shared" si="41"/>
        <v>Haz_08 Emergency Services</v>
      </c>
    </row>
    <row r="370" spans="1:16" x14ac:dyDescent="0.2">
      <c r="A370" s="52" t="s">
        <v>377</v>
      </c>
      <c r="B370" s="52" t="s">
        <v>378</v>
      </c>
      <c r="C370" s="52" t="str">
        <f t="shared" si="35"/>
        <v>I2 Vehicle leaves roadway - exits carriageway</v>
      </c>
      <c r="E370" s="52" t="s">
        <v>8</v>
      </c>
      <c r="F370" s="52" t="s">
        <v>146</v>
      </c>
      <c r="G370" s="52" t="s">
        <v>114</v>
      </c>
      <c r="H370" s="52" t="s">
        <v>147</v>
      </c>
      <c r="I370" s="52" t="str">
        <f t="shared" si="36"/>
        <v>C016 Ambulance on a patient transfer</v>
      </c>
      <c r="J370" s="52" t="str">
        <f t="shared" si="37"/>
        <v>C016 Ambulance on a patient transfer</v>
      </c>
      <c r="K370" s="52" t="str">
        <f t="shared" si="38"/>
        <v/>
      </c>
      <c r="L370" s="52" t="str">
        <f t="shared" si="39"/>
        <v>H018</v>
      </c>
      <c r="M370" s="52" t="str">
        <f t="shared" si="40"/>
        <v>Speed differential between emergency services and general traffic</v>
      </c>
      <c r="N370" s="52" t="s">
        <v>34</v>
      </c>
      <c r="O370" s="52" t="s">
        <v>119</v>
      </c>
      <c r="P370" s="52" t="str">
        <f t="shared" si="41"/>
        <v>Haz_08 Emergency Services</v>
      </c>
    </row>
    <row r="371" spans="1:16" x14ac:dyDescent="0.2">
      <c r="A371" s="52" t="s">
        <v>111</v>
      </c>
      <c r="B371" s="52" t="s">
        <v>112</v>
      </c>
      <c r="C371" s="52" t="str">
        <f t="shared" si="35"/>
        <v>I1 Vehicles collide in/on roadway</v>
      </c>
      <c r="E371" s="52" t="s">
        <v>8</v>
      </c>
      <c r="F371" s="52" t="s">
        <v>289</v>
      </c>
      <c r="G371" s="52" t="s">
        <v>146</v>
      </c>
      <c r="H371" s="52" t="s">
        <v>290</v>
      </c>
      <c r="I371" s="52" t="str">
        <f t="shared" si="36"/>
        <v>C092 Heavy Traffic (sub-cause)</v>
      </c>
      <c r="J371" s="52" t="str">
        <f t="shared" si="37"/>
        <v>C016 Ambulance on a patient transfer</v>
      </c>
      <c r="K371" s="52" t="str">
        <f t="shared" si="38"/>
        <v>C092 Heavy Traffic (sub-cause)</v>
      </c>
      <c r="L371" s="52" t="str">
        <f t="shared" si="39"/>
        <v>H018</v>
      </c>
      <c r="M371" s="52" t="str">
        <f t="shared" si="40"/>
        <v>Speed differential between emergency services and general traffic</v>
      </c>
      <c r="N371" s="52" t="s">
        <v>34</v>
      </c>
      <c r="O371" s="52" t="s">
        <v>119</v>
      </c>
      <c r="P371" s="52" t="str">
        <f t="shared" si="41"/>
        <v>Haz_08 Emergency Services</v>
      </c>
    </row>
    <row r="372" spans="1:16" x14ac:dyDescent="0.2">
      <c r="A372" s="52" t="s">
        <v>111</v>
      </c>
      <c r="B372" s="52" t="s">
        <v>112</v>
      </c>
      <c r="C372" s="52" t="str">
        <f t="shared" si="35"/>
        <v>I1 Vehicles collide in/on roadway</v>
      </c>
      <c r="E372" s="52" t="s">
        <v>8</v>
      </c>
      <c r="F372" s="52" t="s">
        <v>289</v>
      </c>
      <c r="G372" s="52" t="s">
        <v>291</v>
      </c>
      <c r="H372" s="52" t="s">
        <v>290</v>
      </c>
      <c r="I372" s="52" t="str">
        <f t="shared" si="36"/>
        <v>C092 Heavy Traffic (sub-cause)</v>
      </c>
      <c r="J372" s="52" t="str">
        <f t="shared" si="37"/>
        <v>C093 Response to a 000 call</v>
      </c>
      <c r="K372" s="52" t="str">
        <f t="shared" si="38"/>
        <v>C092 Heavy Traffic (sub-cause)</v>
      </c>
      <c r="L372" s="52" t="str">
        <f t="shared" si="39"/>
        <v>H018</v>
      </c>
      <c r="M372" s="52" t="str">
        <f t="shared" si="40"/>
        <v>Speed differential between emergency services and general traffic</v>
      </c>
      <c r="N372" s="52" t="s">
        <v>34</v>
      </c>
      <c r="O372" s="52" t="s">
        <v>119</v>
      </c>
      <c r="P372" s="52" t="str">
        <f t="shared" si="41"/>
        <v>Haz_08 Emergency Services</v>
      </c>
    </row>
    <row r="373" spans="1:16" x14ac:dyDescent="0.2">
      <c r="A373" s="52" t="s">
        <v>377</v>
      </c>
      <c r="B373" s="52" t="s">
        <v>378</v>
      </c>
      <c r="C373" s="52" t="str">
        <f t="shared" si="35"/>
        <v>I2 Vehicle leaves roadway - exits carriageway</v>
      </c>
      <c r="E373" s="52" t="s">
        <v>8</v>
      </c>
      <c r="F373" s="52" t="s">
        <v>289</v>
      </c>
      <c r="G373" s="52" t="s">
        <v>380</v>
      </c>
      <c r="H373" s="52" t="s">
        <v>290</v>
      </c>
      <c r="I373" s="52" t="str">
        <f t="shared" si="36"/>
        <v>C092 Heavy Traffic (sub-cause)</v>
      </c>
      <c r="J373" s="52" t="str">
        <f t="shared" si="37"/>
        <v/>
      </c>
      <c r="K373" s="52" t="str">
        <f t="shared" si="38"/>
        <v>C092 Heavy Traffic (sub-cause)</v>
      </c>
      <c r="L373" s="52" t="str">
        <f t="shared" si="39"/>
        <v>H018</v>
      </c>
      <c r="M373" s="52" t="str">
        <f t="shared" si="40"/>
        <v>Speed differential between emergency services and general traffic</v>
      </c>
      <c r="N373" s="52" t="s">
        <v>34</v>
      </c>
      <c r="O373" s="52" t="s">
        <v>119</v>
      </c>
      <c r="P373" s="52" t="str">
        <f t="shared" si="41"/>
        <v>Haz_08 Emergency Services</v>
      </c>
    </row>
    <row r="374" spans="1:16" x14ac:dyDescent="0.2">
      <c r="A374" s="52" t="s">
        <v>377</v>
      </c>
      <c r="B374" s="52" t="s">
        <v>378</v>
      </c>
      <c r="C374" s="52" t="str">
        <f t="shared" si="35"/>
        <v>I2 Vehicle leaves roadway - exits carriageway</v>
      </c>
      <c r="E374" s="52" t="s">
        <v>8</v>
      </c>
      <c r="F374" s="52" t="s">
        <v>289</v>
      </c>
      <c r="G374" s="52" t="s">
        <v>291</v>
      </c>
      <c r="H374" s="52" t="s">
        <v>290</v>
      </c>
      <c r="I374" s="52" t="str">
        <f t="shared" si="36"/>
        <v>C092 Heavy Traffic (sub-cause)</v>
      </c>
      <c r="J374" s="52" t="str">
        <f t="shared" si="37"/>
        <v>C093 Response to a 000 call</v>
      </c>
      <c r="K374" s="52" t="str">
        <f t="shared" si="38"/>
        <v>C092 Heavy Traffic (sub-cause)</v>
      </c>
      <c r="L374" s="52" t="str">
        <f t="shared" si="39"/>
        <v>H018</v>
      </c>
      <c r="M374" s="52" t="str">
        <f t="shared" si="40"/>
        <v>Speed differential between emergency services and general traffic</v>
      </c>
      <c r="N374" s="52" t="s">
        <v>34</v>
      </c>
      <c r="O374" s="52" t="s">
        <v>119</v>
      </c>
      <c r="P374" s="52" t="str">
        <f t="shared" si="41"/>
        <v>Haz_08 Emergency Services</v>
      </c>
    </row>
    <row r="375" spans="1:16" x14ac:dyDescent="0.2">
      <c r="A375" s="52" t="s">
        <v>111</v>
      </c>
      <c r="B375" s="52" t="s">
        <v>112</v>
      </c>
      <c r="C375" s="52" t="str">
        <f t="shared" si="35"/>
        <v>I1 Vehicles collide in/on roadway</v>
      </c>
      <c r="E375" s="52" t="s">
        <v>8</v>
      </c>
      <c r="F375" s="52" t="s">
        <v>291</v>
      </c>
      <c r="G375" s="52" t="s">
        <v>114</v>
      </c>
      <c r="H375" s="52" t="s">
        <v>292</v>
      </c>
      <c r="I375" s="52" t="str">
        <f t="shared" si="36"/>
        <v>C093 Response to a 000 call</v>
      </c>
      <c r="J375" s="52" t="str">
        <f t="shared" si="37"/>
        <v>C093 Response to a 000 call</v>
      </c>
      <c r="K375" s="52" t="str">
        <f t="shared" si="38"/>
        <v/>
      </c>
      <c r="L375" s="52" t="str">
        <f t="shared" si="39"/>
        <v>H018</v>
      </c>
      <c r="M375" s="52" t="str">
        <f t="shared" si="40"/>
        <v>Speed differential between emergency services and general traffic</v>
      </c>
      <c r="N375" s="52" t="s">
        <v>34</v>
      </c>
      <c r="O375" s="52" t="s">
        <v>119</v>
      </c>
      <c r="P375" s="52" t="str">
        <f t="shared" si="41"/>
        <v>Haz_08 Emergency Services</v>
      </c>
    </row>
    <row r="376" spans="1:16" x14ac:dyDescent="0.2">
      <c r="A376" s="52" t="s">
        <v>377</v>
      </c>
      <c r="B376" s="52" t="s">
        <v>378</v>
      </c>
      <c r="C376" s="52" t="str">
        <f t="shared" si="35"/>
        <v>I2 Vehicle leaves roadway - exits carriageway</v>
      </c>
      <c r="E376" s="52" t="s">
        <v>8</v>
      </c>
      <c r="F376" s="52" t="s">
        <v>291</v>
      </c>
      <c r="G376" s="52" t="s">
        <v>114</v>
      </c>
      <c r="H376" s="52" t="s">
        <v>292</v>
      </c>
      <c r="I376" s="52" t="str">
        <f t="shared" si="36"/>
        <v>C093 Response to a 000 call</v>
      </c>
      <c r="J376" s="52" t="str">
        <f t="shared" si="37"/>
        <v>C093 Response to a 000 call</v>
      </c>
      <c r="K376" s="52" t="str">
        <f t="shared" si="38"/>
        <v/>
      </c>
      <c r="L376" s="52" t="str">
        <f t="shared" si="39"/>
        <v>H018</v>
      </c>
      <c r="M376" s="52" t="str">
        <f t="shared" si="40"/>
        <v>Speed differential between emergency services and general traffic</v>
      </c>
      <c r="N376" s="52" t="s">
        <v>34</v>
      </c>
      <c r="O376" s="52" t="s">
        <v>119</v>
      </c>
      <c r="P376" s="52" t="str">
        <f t="shared" si="41"/>
        <v>Haz_08 Emergency Services</v>
      </c>
    </row>
    <row r="377" spans="1:16" x14ac:dyDescent="0.2">
      <c r="A377" s="52" t="s">
        <v>111</v>
      </c>
      <c r="B377" s="52" t="s">
        <v>112</v>
      </c>
      <c r="C377" s="52" t="str">
        <f t="shared" si="35"/>
        <v>I1 Vehicles collide in/on roadway</v>
      </c>
      <c r="E377" s="52" t="s">
        <v>9</v>
      </c>
      <c r="F377" s="52" t="s">
        <v>297</v>
      </c>
      <c r="G377" s="52" t="s">
        <v>114</v>
      </c>
      <c r="H377" s="52" t="s">
        <v>298</v>
      </c>
      <c r="I377" s="52" t="str">
        <f t="shared" si="36"/>
        <v>C--- No Cause</v>
      </c>
      <c r="J377" s="52" t="str">
        <f t="shared" si="37"/>
        <v>C--- No Cause</v>
      </c>
      <c r="K377" s="52" t="str">
        <f t="shared" si="38"/>
        <v/>
      </c>
      <c r="L377" s="52" t="str">
        <f t="shared" si="39"/>
        <v>H031</v>
      </c>
      <c r="M377" s="52" t="str">
        <f t="shared" si="40"/>
        <v>Maintenance workers setting up and taking down work site</v>
      </c>
      <c r="N377" s="52" t="s">
        <v>48</v>
      </c>
      <c r="O377" s="52" t="s">
        <v>116</v>
      </c>
      <c r="P377" s="52" t="str">
        <f t="shared" si="41"/>
        <v>Haz_09 Authorised Persons in/on roadway</v>
      </c>
    </row>
    <row r="378" spans="1:16" x14ac:dyDescent="0.2">
      <c r="A378" s="52" t="s">
        <v>377</v>
      </c>
      <c r="B378" s="52" t="s">
        <v>378</v>
      </c>
      <c r="C378" s="52" t="str">
        <f t="shared" si="35"/>
        <v>I2 Vehicle leaves roadway - exits carriageway</v>
      </c>
      <c r="E378" s="52" t="s">
        <v>9</v>
      </c>
      <c r="F378" s="52" t="s">
        <v>297</v>
      </c>
      <c r="G378" s="52" t="s">
        <v>114</v>
      </c>
      <c r="H378" s="52" t="s">
        <v>298</v>
      </c>
      <c r="I378" s="52" t="str">
        <f t="shared" si="36"/>
        <v>C--- No Cause</v>
      </c>
      <c r="J378" s="52" t="str">
        <f t="shared" si="37"/>
        <v>C--- No Cause</v>
      </c>
      <c r="K378" s="52" t="str">
        <f t="shared" si="38"/>
        <v/>
      </c>
      <c r="L378" s="52" t="str">
        <f t="shared" si="39"/>
        <v>H031</v>
      </c>
      <c r="M378" s="52" t="str">
        <f t="shared" si="40"/>
        <v>Maintenance workers setting up and taking down work site</v>
      </c>
      <c r="N378" s="52" t="s">
        <v>48</v>
      </c>
      <c r="O378" s="52" t="s">
        <v>116</v>
      </c>
      <c r="P378" s="52" t="str">
        <f t="shared" si="41"/>
        <v>Haz_09 Authorised Persons in/on roadway</v>
      </c>
    </row>
    <row r="379" spans="1:16" x14ac:dyDescent="0.2">
      <c r="A379" s="52" t="s">
        <v>467</v>
      </c>
      <c r="B379" s="52" t="s">
        <v>947</v>
      </c>
      <c r="C379" s="52" t="str">
        <f t="shared" si="35"/>
        <v>I6 Vehicle hits pedestrian(s) / Cyclist(s)</v>
      </c>
      <c r="E379" s="52" t="s">
        <v>9</v>
      </c>
      <c r="F379" s="52" t="s">
        <v>297</v>
      </c>
      <c r="G379" s="52" t="s">
        <v>114</v>
      </c>
      <c r="H379" s="52" t="s">
        <v>298</v>
      </c>
      <c r="I379" s="52" t="str">
        <f t="shared" si="36"/>
        <v>C--- No Cause</v>
      </c>
      <c r="J379" s="52" t="str">
        <f t="shared" si="37"/>
        <v>C--- No Cause</v>
      </c>
      <c r="K379" s="52" t="str">
        <f t="shared" si="38"/>
        <v/>
      </c>
      <c r="L379" s="52" t="str">
        <f t="shared" si="39"/>
        <v>H031</v>
      </c>
      <c r="M379" s="52" t="str">
        <f t="shared" si="40"/>
        <v>Maintenance workers setting up and taking down work site</v>
      </c>
      <c r="N379" s="52" t="s">
        <v>48</v>
      </c>
      <c r="O379" s="52" t="s">
        <v>116</v>
      </c>
      <c r="P379" s="52" t="str">
        <f t="shared" si="41"/>
        <v>Haz_09 Authorised Persons in/on roadway</v>
      </c>
    </row>
    <row r="380" spans="1:16" x14ac:dyDescent="0.2">
      <c r="A380" s="52" t="s">
        <v>412</v>
      </c>
      <c r="B380" s="52" t="s">
        <v>413</v>
      </c>
      <c r="C380" s="52" t="str">
        <f t="shared" si="35"/>
        <v>I4 Vehicle collides with maintenance site / vehicle</v>
      </c>
      <c r="E380" s="52" t="s">
        <v>9</v>
      </c>
      <c r="F380" s="52" t="s">
        <v>297</v>
      </c>
      <c r="G380" s="52" t="s">
        <v>114</v>
      </c>
      <c r="H380" s="52" t="s">
        <v>298</v>
      </c>
      <c r="I380" s="52" t="str">
        <f t="shared" si="36"/>
        <v>C--- No Cause</v>
      </c>
      <c r="J380" s="52" t="str">
        <f t="shared" si="37"/>
        <v>C--- No Cause</v>
      </c>
      <c r="K380" s="52" t="str">
        <f t="shared" si="38"/>
        <v/>
      </c>
      <c r="L380" s="52" t="str">
        <f t="shared" si="39"/>
        <v>H031</v>
      </c>
      <c r="M380" s="52" t="str">
        <f t="shared" si="40"/>
        <v>Maintenance workers setting up and taking down work site</v>
      </c>
      <c r="N380" s="52" t="s">
        <v>48</v>
      </c>
      <c r="O380" s="52" t="s">
        <v>116</v>
      </c>
      <c r="P380" s="52" t="str">
        <f t="shared" si="41"/>
        <v>Haz_09 Authorised Persons in/on roadway</v>
      </c>
    </row>
    <row r="381" spans="1:16" x14ac:dyDescent="0.2">
      <c r="A381" s="52" t="s">
        <v>111</v>
      </c>
      <c r="B381" s="52" t="s">
        <v>112</v>
      </c>
      <c r="C381" s="52" t="str">
        <f t="shared" si="35"/>
        <v>I1 Vehicles collide in/on roadway</v>
      </c>
      <c r="E381" s="52" t="s">
        <v>9</v>
      </c>
      <c r="F381" s="52" t="s">
        <v>299</v>
      </c>
      <c r="G381" s="52" t="s">
        <v>114</v>
      </c>
      <c r="H381" s="52" t="s">
        <v>300</v>
      </c>
      <c r="I381" s="52" t="str">
        <f t="shared" si="36"/>
        <v>C097 On-road resource accesses equipment or infrastructure in the central reserve</v>
      </c>
      <c r="J381" s="52" t="str">
        <f t="shared" si="37"/>
        <v>C097 On-road resource accesses equipment or infrastructure in the central reserve</v>
      </c>
      <c r="K381" s="52" t="str">
        <f t="shared" si="38"/>
        <v/>
      </c>
      <c r="L381" s="52" t="str">
        <f t="shared" si="39"/>
        <v>H020</v>
      </c>
      <c r="M381" s="52" t="str">
        <f t="shared" si="40"/>
        <v>Authorised Person in carriageway</v>
      </c>
      <c r="N381" s="52" t="s">
        <v>36</v>
      </c>
      <c r="O381" s="52" t="s">
        <v>119</v>
      </c>
      <c r="P381" s="52" t="str">
        <f t="shared" si="41"/>
        <v>Haz_09 Authorised Persons in/on roadway</v>
      </c>
    </row>
    <row r="382" spans="1:16" x14ac:dyDescent="0.2">
      <c r="A382" s="52" t="s">
        <v>377</v>
      </c>
      <c r="B382" s="52" t="s">
        <v>378</v>
      </c>
      <c r="C382" s="52" t="str">
        <f t="shared" si="35"/>
        <v>I2 Vehicle leaves roadway - exits carriageway</v>
      </c>
      <c r="E382" s="52" t="s">
        <v>9</v>
      </c>
      <c r="F382" s="52" t="s">
        <v>299</v>
      </c>
      <c r="G382" s="52" t="s">
        <v>114</v>
      </c>
      <c r="H382" s="52" t="s">
        <v>300</v>
      </c>
      <c r="I382" s="52" t="str">
        <f t="shared" si="36"/>
        <v>C097 On-road resource accesses equipment or infrastructure in the central reserve</v>
      </c>
      <c r="J382" s="52" t="str">
        <f t="shared" si="37"/>
        <v>C097 On-road resource accesses equipment or infrastructure in the central reserve</v>
      </c>
      <c r="K382" s="52" t="str">
        <f t="shared" si="38"/>
        <v/>
      </c>
      <c r="L382" s="52" t="str">
        <f t="shared" si="39"/>
        <v>H020</v>
      </c>
      <c r="M382" s="52" t="str">
        <f t="shared" si="40"/>
        <v>Authorised Person in carriageway</v>
      </c>
      <c r="N382" s="52" t="s">
        <v>36</v>
      </c>
      <c r="O382" s="52" t="s">
        <v>119</v>
      </c>
      <c r="P382" s="52" t="str">
        <f t="shared" si="41"/>
        <v>Haz_09 Authorised Persons in/on roadway</v>
      </c>
    </row>
    <row r="383" spans="1:16" x14ac:dyDescent="0.2">
      <c r="A383" s="52" t="s">
        <v>467</v>
      </c>
      <c r="B383" s="52" t="s">
        <v>947</v>
      </c>
      <c r="C383" s="52" t="str">
        <f t="shared" si="35"/>
        <v>I6 Vehicle hits pedestrian(s) / Cyclist(s)</v>
      </c>
      <c r="E383" s="52" t="s">
        <v>9</v>
      </c>
      <c r="F383" s="52" t="s">
        <v>299</v>
      </c>
      <c r="G383" s="52" t="s">
        <v>114</v>
      </c>
      <c r="H383" s="52" t="s">
        <v>300</v>
      </c>
      <c r="I383" s="52" t="str">
        <f t="shared" si="36"/>
        <v>C097 On-road resource accesses equipment or infrastructure in the central reserve</v>
      </c>
      <c r="J383" s="52" t="str">
        <f t="shared" si="37"/>
        <v>C097 On-road resource accesses equipment or infrastructure in the central reserve</v>
      </c>
      <c r="K383" s="52" t="str">
        <f t="shared" si="38"/>
        <v/>
      </c>
      <c r="L383" s="52" t="str">
        <f t="shared" si="39"/>
        <v>H063</v>
      </c>
      <c r="M383" s="52" t="str">
        <f t="shared" si="40"/>
        <v>On-road resource in/on roadway</v>
      </c>
      <c r="N383" s="52" t="s">
        <v>63</v>
      </c>
      <c r="O383" s="52" t="s">
        <v>119</v>
      </c>
      <c r="P383" s="52" t="str">
        <f t="shared" si="41"/>
        <v>Haz_09 Authorised Persons in/on roadway</v>
      </c>
    </row>
    <row r="384" spans="1:16" x14ac:dyDescent="0.2">
      <c r="A384" s="52" t="s">
        <v>111</v>
      </c>
      <c r="B384" s="52" t="s">
        <v>112</v>
      </c>
      <c r="C384" s="52" t="str">
        <f t="shared" si="35"/>
        <v>I1 Vehicles collide in/on roadway</v>
      </c>
      <c r="E384" s="52" t="s">
        <v>9</v>
      </c>
      <c r="F384" s="52" t="s">
        <v>301</v>
      </c>
      <c r="G384" s="52" t="s">
        <v>114</v>
      </c>
      <c r="H384" s="52" t="s">
        <v>302</v>
      </c>
      <c r="I384" s="52" t="str">
        <f t="shared" si="36"/>
        <v>C098 On-road resource attends pedestrian in central reserve</v>
      </c>
      <c r="J384" s="52" t="str">
        <f t="shared" si="37"/>
        <v>C098 On-road resource attends pedestrian in central reserve</v>
      </c>
      <c r="K384" s="52" t="str">
        <f t="shared" si="38"/>
        <v/>
      </c>
      <c r="L384" s="52" t="str">
        <f t="shared" si="39"/>
        <v>H020</v>
      </c>
      <c r="M384" s="52" t="str">
        <f t="shared" si="40"/>
        <v>Authorised Person in carriageway</v>
      </c>
      <c r="N384" s="52" t="s">
        <v>36</v>
      </c>
      <c r="O384" s="52" t="s">
        <v>119</v>
      </c>
      <c r="P384" s="52" t="str">
        <f t="shared" si="41"/>
        <v>Haz_09 Authorised Persons in/on roadway</v>
      </c>
    </row>
    <row r="385" spans="1:16" x14ac:dyDescent="0.2">
      <c r="A385" s="52" t="s">
        <v>377</v>
      </c>
      <c r="B385" s="52" t="s">
        <v>378</v>
      </c>
      <c r="C385" s="52" t="str">
        <f t="shared" si="35"/>
        <v>I2 Vehicle leaves roadway - exits carriageway</v>
      </c>
      <c r="E385" s="52" t="s">
        <v>9</v>
      </c>
      <c r="F385" s="52" t="s">
        <v>301</v>
      </c>
      <c r="G385" s="52" t="s">
        <v>114</v>
      </c>
      <c r="H385" s="52" t="s">
        <v>302</v>
      </c>
      <c r="I385" s="52" t="str">
        <f t="shared" si="36"/>
        <v>C098 On-road resource attends pedestrian in central reserve</v>
      </c>
      <c r="J385" s="52" t="str">
        <f t="shared" si="37"/>
        <v>C098 On-road resource attends pedestrian in central reserve</v>
      </c>
      <c r="K385" s="52" t="str">
        <f t="shared" si="38"/>
        <v/>
      </c>
      <c r="L385" s="52" t="str">
        <f t="shared" si="39"/>
        <v>H020</v>
      </c>
      <c r="M385" s="52" t="str">
        <f t="shared" si="40"/>
        <v>Authorised Person in carriageway</v>
      </c>
      <c r="N385" s="52" t="s">
        <v>36</v>
      </c>
      <c r="O385" s="52" t="s">
        <v>119</v>
      </c>
      <c r="P385" s="52" t="str">
        <f t="shared" si="41"/>
        <v>Haz_09 Authorised Persons in/on roadway</v>
      </c>
    </row>
    <row r="386" spans="1:16" x14ac:dyDescent="0.2">
      <c r="A386" s="52" t="s">
        <v>467</v>
      </c>
      <c r="B386" s="52" t="s">
        <v>947</v>
      </c>
      <c r="C386" s="52" t="str">
        <f t="shared" si="35"/>
        <v>I6 Vehicle hits pedestrian(s) / Cyclist(s)</v>
      </c>
      <c r="E386" s="52" t="s">
        <v>9</v>
      </c>
      <c r="F386" s="52" t="s">
        <v>301</v>
      </c>
      <c r="G386" s="52" t="s">
        <v>114</v>
      </c>
      <c r="H386" s="52" t="s">
        <v>302</v>
      </c>
      <c r="I386" s="52" t="str">
        <f t="shared" si="36"/>
        <v>C098 On-road resource attends pedestrian in central reserve</v>
      </c>
      <c r="J386" s="52" t="str">
        <f t="shared" si="37"/>
        <v>C098 On-road resource attends pedestrian in central reserve</v>
      </c>
      <c r="K386" s="52" t="str">
        <f t="shared" si="38"/>
        <v/>
      </c>
      <c r="L386" s="52" t="str">
        <f t="shared" si="39"/>
        <v>H063</v>
      </c>
      <c r="M386" s="52" t="str">
        <f t="shared" si="40"/>
        <v>On-road resource in/on roadway</v>
      </c>
      <c r="N386" s="52" t="s">
        <v>63</v>
      </c>
      <c r="O386" s="52" t="s">
        <v>119</v>
      </c>
      <c r="P386" s="52" t="str">
        <f t="shared" si="41"/>
        <v>Haz_09 Authorised Persons in/on roadway</v>
      </c>
    </row>
    <row r="387" spans="1:16" x14ac:dyDescent="0.2">
      <c r="A387" s="52" t="s">
        <v>111</v>
      </c>
      <c r="B387" s="52" t="s">
        <v>112</v>
      </c>
      <c r="C387" s="52" t="str">
        <f t="shared" ref="C387:C450" si="42">A387&amp;" "&amp;B387</f>
        <v>I1 Vehicles collide in/on roadway</v>
      </c>
      <c r="E387" s="52" t="s">
        <v>9</v>
      </c>
      <c r="F387" s="52" t="s">
        <v>303</v>
      </c>
      <c r="G387" s="52" t="s">
        <v>114</v>
      </c>
      <c r="H387" s="52" t="s">
        <v>304</v>
      </c>
      <c r="I387" s="52" t="str">
        <f t="shared" ref="I387:I450" si="43">F387&amp;" "&amp;H387</f>
        <v xml:space="preserve">C099 On-road resource picks up debris </v>
      </c>
      <c r="J387" s="52" t="str">
        <f t="shared" ref="J387:J450" si="44">IF(G387="NULL",I387,IF(ISNA(VLOOKUP(G387,$F$3:$I$2463,4,FALSE)),"",(VLOOKUP(G387,$F$3:$I$2463,4,FALSE))))</f>
        <v xml:space="preserve">C099 On-road resource picks up debris </v>
      </c>
      <c r="K387" s="52" t="str">
        <f t="shared" ref="K387:K450" si="45">IF(G387&lt;&gt;"",IF(G387&lt;&gt;"NULL",I387,""),"")</f>
        <v/>
      </c>
      <c r="L387" s="52" t="str">
        <f t="shared" ref="L387:L450" si="46">LEFT(N387,4)</f>
        <v>H020</v>
      </c>
      <c r="M387" s="52" t="str">
        <f t="shared" ref="M387:M450" si="47">IF(N387&lt;&gt;"",RIGHT(N387,LEN(N387)-5),"")</f>
        <v>Authorised Person in carriageway</v>
      </c>
      <c r="N387" s="52" t="s">
        <v>36</v>
      </c>
      <c r="O387" s="52" t="s">
        <v>119</v>
      </c>
      <c r="P387" s="52" t="str">
        <f t="shared" ref="P387:P450" si="48">IF(E387&lt;&gt;0,E387,"")</f>
        <v>Haz_09 Authorised Persons in/on roadway</v>
      </c>
    </row>
    <row r="388" spans="1:16" x14ac:dyDescent="0.2">
      <c r="A388" s="52" t="s">
        <v>377</v>
      </c>
      <c r="B388" s="52" t="s">
        <v>378</v>
      </c>
      <c r="C388" s="52" t="str">
        <f t="shared" si="42"/>
        <v>I2 Vehicle leaves roadway - exits carriageway</v>
      </c>
      <c r="E388" s="52" t="s">
        <v>9</v>
      </c>
      <c r="F388" s="52" t="s">
        <v>303</v>
      </c>
      <c r="G388" s="52" t="s">
        <v>114</v>
      </c>
      <c r="H388" s="52" t="s">
        <v>304</v>
      </c>
      <c r="I388" s="52" t="str">
        <f t="shared" si="43"/>
        <v xml:space="preserve">C099 On-road resource picks up debris </v>
      </c>
      <c r="J388" s="52" t="str">
        <f t="shared" si="44"/>
        <v xml:space="preserve">C099 On-road resource picks up debris </v>
      </c>
      <c r="K388" s="52" t="str">
        <f t="shared" si="45"/>
        <v/>
      </c>
      <c r="L388" s="52" t="str">
        <f t="shared" si="46"/>
        <v>H020</v>
      </c>
      <c r="M388" s="52" t="str">
        <f t="shared" si="47"/>
        <v>Authorised Person in carriageway</v>
      </c>
      <c r="N388" s="52" t="s">
        <v>36</v>
      </c>
      <c r="O388" s="52" t="s">
        <v>119</v>
      </c>
      <c r="P388" s="52" t="str">
        <f t="shared" si="48"/>
        <v>Haz_09 Authorised Persons in/on roadway</v>
      </c>
    </row>
    <row r="389" spans="1:16" x14ac:dyDescent="0.2">
      <c r="A389" s="52" t="s">
        <v>467</v>
      </c>
      <c r="B389" s="52" t="s">
        <v>947</v>
      </c>
      <c r="C389" s="52" t="str">
        <f t="shared" si="42"/>
        <v>I6 Vehicle hits pedestrian(s) / Cyclist(s)</v>
      </c>
      <c r="E389" s="52" t="s">
        <v>9</v>
      </c>
      <c r="F389" s="52" t="s">
        <v>303</v>
      </c>
      <c r="G389" s="52" t="s">
        <v>114</v>
      </c>
      <c r="H389" s="52" t="s">
        <v>304</v>
      </c>
      <c r="I389" s="52" t="str">
        <f t="shared" si="43"/>
        <v xml:space="preserve">C099 On-road resource picks up debris </v>
      </c>
      <c r="J389" s="52" t="str">
        <f t="shared" si="44"/>
        <v xml:space="preserve">C099 On-road resource picks up debris </v>
      </c>
      <c r="K389" s="52" t="str">
        <f t="shared" si="45"/>
        <v/>
      </c>
      <c r="L389" s="52" t="str">
        <f t="shared" si="46"/>
        <v>H063</v>
      </c>
      <c r="M389" s="52" t="str">
        <f t="shared" si="47"/>
        <v>On-road resource in/on roadway</v>
      </c>
      <c r="N389" s="52" t="s">
        <v>63</v>
      </c>
      <c r="O389" s="52" t="s">
        <v>119</v>
      </c>
      <c r="P389" s="52" t="str">
        <f t="shared" si="48"/>
        <v>Haz_09 Authorised Persons in/on roadway</v>
      </c>
    </row>
    <row r="390" spans="1:16" x14ac:dyDescent="0.2">
      <c r="A390" s="65" t="s">
        <v>111</v>
      </c>
      <c r="B390" s="65" t="s">
        <v>112</v>
      </c>
      <c r="C390" s="65" t="str">
        <f t="shared" si="42"/>
        <v>I1 Vehicles collide in/on roadway</v>
      </c>
      <c r="D390" s="65"/>
      <c r="E390" s="65" t="s">
        <v>9</v>
      </c>
      <c r="F390" s="65" t="s">
        <v>305</v>
      </c>
      <c r="G390" s="65" t="s">
        <v>114</v>
      </c>
      <c r="H390" s="65" t="s">
        <v>306</v>
      </c>
      <c r="I390" s="65" t="str">
        <f t="shared" si="43"/>
        <v>C452 On-road resource attends a vehicle breakdown</v>
      </c>
      <c r="J390" s="65" t="str">
        <f t="shared" si="44"/>
        <v>C452 On-road resource attends a vehicle breakdown</v>
      </c>
      <c r="K390" s="65" t="str">
        <f t="shared" si="45"/>
        <v/>
      </c>
      <c r="L390" s="65" t="str">
        <f t="shared" si="46"/>
        <v>H020</v>
      </c>
      <c r="M390" s="65" t="str">
        <f t="shared" si="47"/>
        <v>Authorised Person in carriageway</v>
      </c>
      <c r="N390" s="65" t="s">
        <v>36</v>
      </c>
      <c r="O390" s="65" t="s">
        <v>119</v>
      </c>
      <c r="P390" s="65" t="str">
        <f t="shared" si="48"/>
        <v>Haz_09 Authorised Persons in/on roadway</v>
      </c>
    </row>
    <row r="391" spans="1:16" x14ac:dyDescent="0.2">
      <c r="A391" s="65" t="s">
        <v>377</v>
      </c>
      <c r="B391" s="65" t="s">
        <v>378</v>
      </c>
      <c r="C391" s="65" t="str">
        <f t="shared" si="42"/>
        <v>I2 Vehicle leaves roadway - exits carriageway</v>
      </c>
      <c r="D391" s="65"/>
      <c r="E391" s="65" t="s">
        <v>9</v>
      </c>
      <c r="F391" s="65" t="s">
        <v>305</v>
      </c>
      <c r="G391" s="65" t="s">
        <v>114</v>
      </c>
      <c r="H391" s="65" t="s">
        <v>306</v>
      </c>
      <c r="I391" s="65" t="str">
        <f t="shared" si="43"/>
        <v>C452 On-road resource attends a vehicle breakdown</v>
      </c>
      <c r="J391" s="65" t="str">
        <f t="shared" si="44"/>
        <v>C452 On-road resource attends a vehicle breakdown</v>
      </c>
      <c r="K391" s="65" t="str">
        <f t="shared" si="45"/>
        <v/>
      </c>
      <c r="L391" s="65" t="str">
        <f t="shared" si="46"/>
        <v>H020</v>
      </c>
      <c r="M391" s="65" t="str">
        <f t="shared" si="47"/>
        <v>Authorised Person in carriageway</v>
      </c>
      <c r="N391" s="65" t="s">
        <v>36</v>
      </c>
      <c r="O391" s="65" t="s">
        <v>119</v>
      </c>
      <c r="P391" s="65" t="str">
        <f t="shared" si="48"/>
        <v>Haz_09 Authorised Persons in/on roadway</v>
      </c>
    </row>
    <row r="392" spans="1:16" x14ac:dyDescent="0.2">
      <c r="A392" s="65" t="s">
        <v>467</v>
      </c>
      <c r="B392" s="65" t="s">
        <v>947</v>
      </c>
      <c r="C392" s="65" t="str">
        <f t="shared" si="42"/>
        <v>I6 Vehicle hits pedestrian(s) / Cyclist(s)</v>
      </c>
      <c r="D392" s="65"/>
      <c r="E392" s="65" t="s">
        <v>9</v>
      </c>
      <c r="F392" s="65" t="s">
        <v>305</v>
      </c>
      <c r="G392" s="65" t="s">
        <v>114</v>
      </c>
      <c r="H392" s="65" t="s">
        <v>306</v>
      </c>
      <c r="I392" s="65" t="str">
        <f t="shared" si="43"/>
        <v>C452 On-road resource attends a vehicle breakdown</v>
      </c>
      <c r="J392" s="65" t="str">
        <f t="shared" si="44"/>
        <v>C452 On-road resource attends a vehicle breakdown</v>
      </c>
      <c r="K392" s="65" t="str">
        <f t="shared" si="45"/>
        <v/>
      </c>
      <c r="L392" s="65" t="str">
        <f t="shared" si="46"/>
        <v>H063</v>
      </c>
      <c r="M392" s="65" t="str">
        <f t="shared" si="47"/>
        <v>On-road resource in/on roadway</v>
      </c>
      <c r="N392" s="65" t="s">
        <v>63</v>
      </c>
      <c r="O392" s="65" t="s">
        <v>119</v>
      </c>
      <c r="P392" s="65" t="str">
        <f t="shared" si="48"/>
        <v>Haz_09 Authorised Persons in/on roadway</v>
      </c>
    </row>
    <row r="393" spans="1:16" x14ac:dyDescent="0.2">
      <c r="A393" s="52" t="s">
        <v>111</v>
      </c>
      <c r="B393" s="52" t="s">
        <v>112</v>
      </c>
      <c r="C393" s="52" t="str">
        <f t="shared" si="42"/>
        <v>I1 Vehicles collide in/on roadway</v>
      </c>
      <c r="E393" s="52" t="s">
        <v>10</v>
      </c>
      <c r="F393" s="52" t="s">
        <v>117</v>
      </c>
      <c r="G393" s="52" t="s">
        <v>114</v>
      </c>
      <c r="H393" s="52" t="s">
        <v>118</v>
      </c>
      <c r="I393" s="52" t="str">
        <f t="shared" si="43"/>
        <v>C001 Driver tiredness</v>
      </c>
      <c r="J393" s="52" t="str">
        <f t="shared" si="44"/>
        <v>C001 Driver tiredness</v>
      </c>
      <c r="K393" s="52" t="str">
        <f t="shared" si="45"/>
        <v/>
      </c>
      <c r="L393" s="52" t="str">
        <f t="shared" si="46"/>
        <v>H021</v>
      </c>
      <c r="M393" s="52" t="str">
        <f t="shared" si="47"/>
        <v>Vehicle deviates from one lane or track into another</v>
      </c>
      <c r="N393" s="52" t="s">
        <v>37</v>
      </c>
      <c r="O393" s="52" t="s">
        <v>119</v>
      </c>
      <c r="P393" s="52" t="str">
        <f t="shared" si="48"/>
        <v>Haz_10 Vehicle deviates from lane/track</v>
      </c>
    </row>
    <row r="394" spans="1:16" x14ac:dyDescent="0.2">
      <c r="A394" s="52" t="s">
        <v>111</v>
      </c>
      <c r="B394" s="52" t="s">
        <v>112</v>
      </c>
      <c r="C394" s="52" t="str">
        <f t="shared" si="42"/>
        <v>I1 Vehicles collide in/on roadway</v>
      </c>
      <c r="E394" s="52" t="s">
        <v>10</v>
      </c>
      <c r="F394" s="52" t="s">
        <v>134</v>
      </c>
      <c r="G394" s="52" t="s">
        <v>309</v>
      </c>
      <c r="H394" s="52" t="s">
        <v>312</v>
      </c>
      <c r="I394" s="52" t="str">
        <f t="shared" si="43"/>
        <v>C010 Driving too fast (sub-cause)</v>
      </c>
      <c r="J394" s="52" t="str">
        <f t="shared" si="44"/>
        <v>C109 Derailment</v>
      </c>
      <c r="K394" s="52" t="str">
        <f t="shared" si="45"/>
        <v>C010 Driving too fast (sub-cause)</v>
      </c>
      <c r="L394" s="52" t="str">
        <f t="shared" si="46"/>
        <v>H021</v>
      </c>
      <c r="M394" s="52" t="str">
        <f t="shared" si="47"/>
        <v>Vehicle deviates from one lane or track into another</v>
      </c>
      <c r="N394" s="52" t="s">
        <v>37</v>
      </c>
      <c r="O394" s="52" t="s">
        <v>119</v>
      </c>
      <c r="P394" s="52" t="str">
        <f t="shared" si="48"/>
        <v>Haz_10 Vehicle deviates from lane/track</v>
      </c>
    </row>
    <row r="395" spans="1:16" x14ac:dyDescent="0.2">
      <c r="A395" s="52" t="s">
        <v>111</v>
      </c>
      <c r="B395" s="52" t="s">
        <v>112</v>
      </c>
      <c r="C395" s="52" t="str">
        <f t="shared" si="42"/>
        <v>I1 Vehicles collide in/on roadway</v>
      </c>
      <c r="E395" s="52" t="s">
        <v>10</v>
      </c>
      <c r="F395" s="52" t="s">
        <v>140</v>
      </c>
      <c r="G395" s="52" t="s">
        <v>114</v>
      </c>
      <c r="H395" s="52" t="s">
        <v>141</v>
      </c>
      <c r="I395" s="52" t="str">
        <f t="shared" si="43"/>
        <v>C013 Influence of drugs and alcohol</v>
      </c>
      <c r="J395" s="52" t="str">
        <f t="shared" si="44"/>
        <v>C013 Influence of drugs and alcohol</v>
      </c>
      <c r="K395" s="52" t="str">
        <f t="shared" si="45"/>
        <v/>
      </c>
      <c r="L395" s="52" t="str">
        <f t="shared" si="46"/>
        <v>H021</v>
      </c>
      <c r="M395" s="52" t="str">
        <f t="shared" si="47"/>
        <v>Vehicle deviates from one lane or track into another</v>
      </c>
      <c r="N395" s="52" t="s">
        <v>37</v>
      </c>
      <c r="O395" s="52" t="s">
        <v>119</v>
      </c>
      <c r="P395" s="52" t="str">
        <f t="shared" si="48"/>
        <v>Haz_10 Vehicle deviates from lane/track</v>
      </c>
    </row>
    <row r="396" spans="1:16" x14ac:dyDescent="0.2">
      <c r="A396" s="65" t="s">
        <v>111</v>
      </c>
      <c r="B396" s="65" t="s">
        <v>112</v>
      </c>
      <c r="C396" s="65" t="str">
        <f t="shared" si="42"/>
        <v>I1 Vehicles collide in/on roadway</v>
      </c>
      <c r="D396" s="65"/>
      <c r="E396" s="65" t="s">
        <v>10</v>
      </c>
      <c r="F396" s="65" t="s">
        <v>152</v>
      </c>
      <c r="G396" s="65" t="s">
        <v>114</v>
      </c>
      <c r="H396" s="65" t="s">
        <v>153</v>
      </c>
      <c r="I396" s="65" t="str">
        <f t="shared" si="43"/>
        <v xml:space="preserve">C019 Vehicle mechanical fault </v>
      </c>
      <c r="J396" s="65" t="str">
        <f t="shared" si="44"/>
        <v xml:space="preserve">C019 Vehicle mechanical fault </v>
      </c>
      <c r="K396" s="65" t="str">
        <f t="shared" si="45"/>
        <v/>
      </c>
      <c r="L396" s="65" t="str">
        <f t="shared" si="46"/>
        <v>H021</v>
      </c>
      <c r="M396" s="65" t="str">
        <f t="shared" si="47"/>
        <v>Vehicle deviates from one lane or track into another</v>
      </c>
      <c r="N396" s="65" t="s">
        <v>37</v>
      </c>
      <c r="O396" s="65" t="s">
        <v>119</v>
      </c>
      <c r="P396" s="65" t="str">
        <f t="shared" si="48"/>
        <v>Haz_10 Vehicle deviates from lane/track</v>
      </c>
    </row>
    <row r="397" spans="1:16" x14ac:dyDescent="0.2">
      <c r="A397" s="65" t="s">
        <v>111</v>
      </c>
      <c r="B397" s="65" t="s">
        <v>112</v>
      </c>
      <c r="C397" s="65" t="str">
        <f t="shared" si="42"/>
        <v>I1 Vehicles collide in/on roadway</v>
      </c>
      <c r="D397" s="65"/>
      <c r="E397" s="65" t="s">
        <v>10</v>
      </c>
      <c r="F397" s="65" t="s">
        <v>160</v>
      </c>
      <c r="G397" s="65" t="s">
        <v>114</v>
      </c>
      <c r="H397" s="65" t="s">
        <v>161</v>
      </c>
      <c r="I397" s="65" t="str">
        <f t="shared" si="43"/>
        <v>C023 Driver distracted (other causes)</v>
      </c>
      <c r="J397" s="65" t="str">
        <f t="shared" si="44"/>
        <v>C023 Driver distracted (other causes)</v>
      </c>
      <c r="K397" s="65" t="str">
        <f t="shared" si="45"/>
        <v/>
      </c>
      <c r="L397" s="65" t="str">
        <f t="shared" si="46"/>
        <v>H021</v>
      </c>
      <c r="M397" s="65" t="str">
        <f t="shared" si="47"/>
        <v>Vehicle deviates from one lane or track into another</v>
      </c>
      <c r="N397" s="65" t="s">
        <v>37</v>
      </c>
      <c r="O397" s="65" t="s">
        <v>119</v>
      </c>
      <c r="P397" s="65" t="str">
        <f t="shared" si="48"/>
        <v>Haz_10 Vehicle deviates from lane/track</v>
      </c>
    </row>
    <row r="398" spans="1:16" x14ac:dyDescent="0.2">
      <c r="A398" s="52" t="s">
        <v>111</v>
      </c>
      <c r="B398" s="52" t="s">
        <v>112</v>
      </c>
      <c r="C398" s="52" t="str">
        <f t="shared" si="42"/>
        <v>I1 Vehicles collide in/on roadway</v>
      </c>
      <c r="E398" s="52" t="s">
        <v>10</v>
      </c>
      <c r="F398" s="52" t="s">
        <v>166</v>
      </c>
      <c r="G398" s="52" t="s">
        <v>114</v>
      </c>
      <c r="H398" s="52" t="s">
        <v>167</v>
      </c>
      <c r="I398" s="52" t="str">
        <f t="shared" si="43"/>
        <v>C026 Poor visibility</v>
      </c>
      <c r="J398" s="52" t="str">
        <f t="shared" si="44"/>
        <v>C026 Poor visibility</v>
      </c>
      <c r="K398" s="52" t="str">
        <f t="shared" si="45"/>
        <v/>
      </c>
      <c r="L398" s="52" t="str">
        <f t="shared" si="46"/>
        <v>H021</v>
      </c>
      <c r="M398" s="52" t="str">
        <f t="shared" si="47"/>
        <v>Vehicle deviates from one lane or track into another</v>
      </c>
      <c r="N398" s="52" t="s">
        <v>37</v>
      </c>
      <c r="O398" s="52" t="s">
        <v>119</v>
      </c>
      <c r="P398" s="52" t="str">
        <f t="shared" si="48"/>
        <v>Haz_10 Vehicle deviates from lane/track</v>
      </c>
    </row>
    <row r="399" spans="1:16" x14ac:dyDescent="0.2">
      <c r="A399" s="52" t="s">
        <v>111</v>
      </c>
      <c r="B399" s="52" t="s">
        <v>112</v>
      </c>
      <c r="C399" s="52" t="str">
        <f t="shared" si="42"/>
        <v>I1 Vehicles collide in/on roadway</v>
      </c>
      <c r="E399" s="52" t="s">
        <v>10</v>
      </c>
      <c r="F399" s="52" t="s">
        <v>188</v>
      </c>
      <c r="G399" s="52" t="s">
        <v>309</v>
      </c>
      <c r="H399" s="52" t="s">
        <v>311</v>
      </c>
      <c r="I399" s="52" t="str">
        <f t="shared" si="43"/>
        <v>C037 Debris or obstruction on roadway (sub-cause)</v>
      </c>
      <c r="J399" s="52" t="str">
        <f t="shared" si="44"/>
        <v>C109 Derailment</v>
      </c>
      <c r="K399" s="52" t="str">
        <f t="shared" si="45"/>
        <v>C037 Debris or obstruction on roadway (sub-cause)</v>
      </c>
      <c r="L399" s="52" t="str">
        <f t="shared" si="46"/>
        <v>H021</v>
      </c>
      <c r="M399" s="52" t="str">
        <f t="shared" si="47"/>
        <v>Vehicle deviates from one lane or track into another</v>
      </c>
      <c r="N399" s="52" t="s">
        <v>37</v>
      </c>
      <c r="O399" s="52" t="s">
        <v>119</v>
      </c>
      <c r="P399" s="52" t="str">
        <f t="shared" si="48"/>
        <v>Haz_10 Vehicle deviates from lane/track</v>
      </c>
    </row>
    <row r="400" spans="1:16" x14ac:dyDescent="0.2">
      <c r="A400" s="52" t="s">
        <v>111</v>
      </c>
      <c r="B400" s="52" t="s">
        <v>112</v>
      </c>
      <c r="C400" s="52" t="str">
        <f t="shared" si="42"/>
        <v>I1 Vehicles collide in/on roadway</v>
      </c>
      <c r="E400" s="52" t="s">
        <v>10</v>
      </c>
      <c r="F400" s="52" t="s">
        <v>190</v>
      </c>
      <c r="G400" s="52" t="s">
        <v>114</v>
      </c>
      <c r="H400" s="52" t="s">
        <v>191</v>
      </c>
      <c r="I400" s="52" t="str">
        <f t="shared" si="43"/>
        <v>C038 Encounters abnormal/Oversize load</v>
      </c>
      <c r="J400" s="52" t="str">
        <f t="shared" si="44"/>
        <v>C038 Encounters abnormal/Oversize load</v>
      </c>
      <c r="K400" s="52" t="str">
        <f t="shared" si="45"/>
        <v/>
      </c>
      <c r="L400" s="52" t="str">
        <f t="shared" si="46"/>
        <v>H021</v>
      </c>
      <c r="M400" s="52" t="str">
        <f t="shared" si="47"/>
        <v>Vehicle deviates from one lane or track into another</v>
      </c>
      <c r="N400" s="52" t="s">
        <v>37</v>
      </c>
      <c r="O400" s="52" t="s">
        <v>119</v>
      </c>
      <c r="P400" s="52" t="str">
        <f t="shared" si="48"/>
        <v>Haz_10 Vehicle deviates from lane/track</v>
      </c>
    </row>
    <row r="401" spans="1:16" x14ac:dyDescent="0.2">
      <c r="A401" s="52" t="s">
        <v>111</v>
      </c>
      <c r="B401" s="52" t="s">
        <v>112</v>
      </c>
      <c r="C401" s="52" t="str">
        <f t="shared" si="42"/>
        <v>I1 Vehicles collide in/on roadway</v>
      </c>
      <c r="E401" s="52" t="s">
        <v>10</v>
      </c>
      <c r="F401" s="52" t="s">
        <v>194</v>
      </c>
      <c r="G401" s="52" t="s">
        <v>114</v>
      </c>
      <c r="H401" s="52" t="s">
        <v>195</v>
      </c>
      <c r="I401" s="52" t="str">
        <f t="shared" si="43"/>
        <v>C040 Pedestrian crossing roadway</v>
      </c>
      <c r="J401" s="52" t="str">
        <f t="shared" si="44"/>
        <v>C040 Pedestrian crossing roadway</v>
      </c>
      <c r="K401" s="52" t="str">
        <f t="shared" si="45"/>
        <v/>
      </c>
      <c r="L401" s="52" t="str">
        <f t="shared" si="46"/>
        <v>H021</v>
      </c>
      <c r="M401" s="52" t="str">
        <f t="shared" si="47"/>
        <v>Vehicle deviates from one lane or track into another</v>
      </c>
      <c r="N401" s="52" t="s">
        <v>37</v>
      </c>
      <c r="O401" s="52" t="s">
        <v>119</v>
      </c>
      <c r="P401" s="52" t="str">
        <f t="shared" si="48"/>
        <v>Haz_10 Vehicle deviates from lane/track</v>
      </c>
    </row>
    <row r="402" spans="1:16" x14ac:dyDescent="0.2">
      <c r="A402" s="52" t="s">
        <v>111</v>
      </c>
      <c r="B402" s="52" t="s">
        <v>112</v>
      </c>
      <c r="C402" s="52" t="str">
        <f t="shared" si="42"/>
        <v>I1 Vehicles collide in/on roadway</v>
      </c>
      <c r="E402" s="52" t="s">
        <v>10</v>
      </c>
      <c r="F402" s="52" t="s">
        <v>196</v>
      </c>
      <c r="G402" s="52" t="s">
        <v>194</v>
      </c>
      <c r="H402" s="52" t="s">
        <v>197</v>
      </c>
      <c r="I402" s="52" t="str">
        <f t="shared" si="43"/>
        <v>C041 Pedestrian crosses both carriageways to reach emergency phone (sub-cause)</v>
      </c>
      <c r="J402" s="52" t="str">
        <f t="shared" si="44"/>
        <v>C040 Pedestrian crossing roadway</v>
      </c>
      <c r="K402" s="52" t="str">
        <f t="shared" si="45"/>
        <v>C041 Pedestrian crosses both carriageways to reach emergency phone (sub-cause)</v>
      </c>
      <c r="L402" s="52" t="str">
        <f t="shared" si="46"/>
        <v>H021</v>
      </c>
      <c r="M402" s="52" t="str">
        <f t="shared" si="47"/>
        <v>Vehicle deviates from one lane or track into another</v>
      </c>
      <c r="N402" s="52" t="s">
        <v>37</v>
      </c>
      <c r="O402" s="52" t="s">
        <v>119</v>
      </c>
      <c r="P402" s="52" t="str">
        <f t="shared" si="48"/>
        <v>Haz_10 Vehicle deviates from lane/track</v>
      </c>
    </row>
    <row r="403" spans="1:16" x14ac:dyDescent="0.2">
      <c r="A403" s="52" t="s">
        <v>111</v>
      </c>
      <c r="B403" s="52" t="s">
        <v>112</v>
      </c>
      <c r="C403" s="52" t="str">
        <f t="shared" si="42"/>
        <v>I1 Vehicles collide in/on roadway</v>
      </c>
      <c r="E403" s="52" t="s">
        <v>10</v>
      </c>
      <c r="F403" s="52" t="s">
        <v>198</v>
      </c>
      <c r="G403" s="52" t="s">
        <v>194</v>
      </c>
      <c r="H403" s="52" t="s">
        <v>199</v>
      </c>
      <c r="I403" s="52" t="str">
        <f t="shared" si="43"/>
        <v>C042 Pedestrian crossing lanes from broken down vehicle (sub-cause)</v>
      </c>
      <c r="J403" s="52" t="str">
        <f t="shared" si="44"/>
        <v>C040 Pedestrian crossing roadway</v>
      </c>
      <c r="K403" s="52" t="str">
        <f t="shared" si="45"/>
        <v>C042 Pedestrian crossing lanes from broken down vehicle (sub-cause)</v>
      </c>
      <c r="L403" s="52" t="str">
        <f t="shared" si="46"/>
        <v>H021</v>
      </c>
      <c r="M403" s="52" t="str">
        <f t="shared" si="47"/>
        <v>Vehicle deviates from one lane or track into another</v>
      </c>
      <c r="N403" s="52" t="s">
        <v>37</v>
      </c>
      <c r="O403" s="52" t="s">
        <v>119</v>
      </c>
      <c r="P403" s="52" t="str">
        <f t="shared" si="48"/>
        <v>Haz_10 Vehicle deviates from lane/track</v>
      </c>
    </row>
    <row r="404" spans="1:16" x14ac:dyDescent="0.2">
      <c r="A404" s="52" t="s">
        <v>111</v>
      </c>
      <c r="B404" s="52" t="s">
        <v>112</v>
      </c>
      <c r="C404" s="52" t="str">
        <f t="shared" si="42"/>
        <v>I1 Vehicles collide in/on roadway</v>
      </c>
      <c r="E404" s="52" t="s">
        <v>10</v>
      </c>
      <c r="F404" s="52" t="s">
        <v>200</v>
      </c>
      <c r="G404" s="52" t="s">
        <v>194</v>
      </c>
      <c r="H404" s="52" t="s">
        <v>201</v>
      </c>
      <c r="I404" s="52" t="str">
        <f t="shared" si="43"/>
        <v>C043 Shortcut (sub-cause)</v>
      </c>
      <c r="J404" s="52" t="str">
        <f t="shared" si="44"/>
        <v>C040 Pedestrian crossing roadway</v>
      </c>
      <c r="K404" s="52" t="str">
        <f t="shared" si="45"/>
        <v>C043 Shortcut (sub-cause)</v>
      </c>
      <c r="L404" s="52" t="str">
        <f t="shared" si="46"/>
        <v>H021</v>
      </c>
      <c r="M404" s="52" t="str">
        <f t="shared" si="47"/>
        <v>Vehicle deviates from one lane or track into another</v>
      </c>
      <c r="N404" s="52" t="s">
        <v>37</v>
      </c>
      <c r="O404" s="52" t="s">
        <v>119</v>
      </c>
      <c r="P404" s="52" t="str">
        <f t="shared" si="48"/>
        <v>Haz_10 Vehicle deviates from lane/track</v>
      </c>
    </row>
    <row r="405" spans="1:16" x14ac:dyDescent="0.2">
      <c r="A405" s="52" t="s">
        <v>111</v>
      </c>
      <c r="B405" s="52" t="s">
        <v>112</v>
      </c>
      <c r="C405" s="52" t="str">
        <f t="shared" si="42"/>
        <v>I1 Vehicles collide in/on roadway</v>
      </c>
      <c r="E405" s="52" t="s">
        <v>10</v>
      </c>
      <c r="F405" s="52" t="s">
        <v>202</v>
      </c>
      <c r="G405" s="52" t="s">
        <v>194</v>
      </c>
      <c r="H405" s="52" t="s">
        <v>203</v>
      </c>
      <c r="I405" s="52" t="str">
        <f t="shared" si="43"/>
        <v>C044 To catch public transport (sub-cause)</v>
      </c>
      <c r="J405" s="52" t="str">
        <f t="shared" si="44"/>
        <v>C040 Pedestrian crossing roadway</v>
      </c>
      <c r="K405" s="52" t="str">
        <f t="shared" si="45"/>
        <v>C044 To catch public transport (sub-cause)</v>
      </c>
      <c r="L405" s="52" t="str">
        <f t="shared" si="46"/>
        <v>H021</v>
      </c>
      <c r="M405" s="52" t="str">
        <f t="shared" si="47"/>
        <v>Vehicle deviates from one lane or track into another</v>
      </c>
      <c r="N405" s="52" t="s">
        <v>37</v>
      </c>
      <c r="O405" s="52" t="s">
        <v>119</v>
      </c>
      <c r="P405" s="52" t="str">
        <f t="shared" si="48"/>
        <v>Haz_10 Vehicle deviates from lane/track</v>
      </c>
    </row>
    <row r="406" spans="1:16" x14ac:dyDescent="0.2">
      <c r="A406" s="52" t="s">
        <v>111</v>
      </c>
      <c r="B406" s="52" t="s">
        <v>112</v>
      </c>
      <c r="C406" s="52" t="str">
        <f t="shared" si="42"/>
        <v>I1 Vehicles collide in/on roadway</v>
      </c>
      <c r="E406" s="52" t="s">
        <v>10</v>
      </c>
      <c r="F406" s="52" t="s">
        <v>204</v>
      </c>
      <c r="G406" s="52" t="s">
        <v>194</v>
      </c>
      <c r="H406" s="52" t="s">
        <v>205</v>
      </c>
      <c r="I406" s="52" t="str">
        <f t="shared" si="43"/>
        <v>C045 Other non time-critical destination (sub-cause)</v>
      </c>
      <c r="J406" s="52" t="str">
        <f t="shared" si="44"/>
        <v>C040 Pedestrian crossing roadway</v>
      </c>
      <c r="K406" s="52" t="str">
        <f t="shared" si="45"/>
        <v>C045 Other non time-critical destination (sub-cause)</v>
      </c>
      <c r="L406" s="52" t="str">
        <f t="shared" si="46"/>
        <v>H021</v>
      </c>
      <c r="M406" s="52" t="str">
        <f t="shared" si="47"/>
        <v>Vehicle deviates from one lane or track into another</v>
      </c>
      <c r="N406" s="52" t="s">
        <v>37</v>
      </c>
      <c r="O406" s="52" t="s">
        <v>119</v>
      </c>
      <c r="P406" s="52" t="str">
        <f t="shared" si="48"/>
        <v>Haz_10 Vehicle deviates from lane/track</v>
      </c>
    </row>
    <row r="407" spans="1:16" x14ac:dyDescent="0.2">
      <c r="A407" s="52" t="s">
        <v>111</v>
      </c>
      <c r="B407" s="52" t="s">
        <v>112</v>
      </c>
      <c r="C407" s="52" t="str">
        <f t="shared" si="42"/>
        <v>I1 Vehicles collide in/on roadway</v>
      </c>
      <c r="E407" s="52" t="s">
        <v>10</v>
      </c>
      <c r="F407" s="52" t="s">
        <v>206</v>
      </c>
      <c r="G407" s="52" t="s">
        <v>194</v>
      </c>
      <c r="H407" s="52" t="s">
        <v>207</v>
      </c>
      <c r="I407" s="52" t="str">
        <f t="shared" si="43"/>
        <v>C046 Time Critical Destination other than Public Transport (sub-cause)</v>
      </c>
      <c r="J407" s="52" t="str">
        <f t="shared" si="44"/>
        <v>C040 Pedestrian crossing roadway</v>
      </c>
      <c r="K407" s="52" t="str">
        <f t="shared" si="45"/>
        <v>C046 Time Critical Destination other than Public Transport (sub-cause)</v>
      </c>
      <c r="L407" s="52" t="str">
        <f t="shared" si="46"/>
        <v>H021</v>
      </c>
      <c r="M407" s="52" t="str">
        <f t="shared" si="47"/>
        <v>Vehicle deviates from one lane or track into another</v>
      </c>
      <c r="N407" s="52" t="s">
        <v>37</v>
      </c>
      <c r="O407" s="52" t="s">
        <v>119</v>
      </c>
      <c r="P407" s="52" t="str">
        <f t="shared" si="48"/>
        <v>Haz_10 Vehicle deviates from lane/track</v>
      </c>
    </row>
    <row r="408" spans="1:16" x14ac:dyDescent="0.2">
      <c r="A408" s="52" t="s">
        <v>111</v>
      </c>
      <c r="B408" s="52" t="s">
        <v>112</v>
      </c>
      <c r="C408" s="52" t="str">
        <f t="shared" si="42"/>
        <v>I1 Vehicles collide in/on roadway</v>
      </c>
      <c r="E408" s="52" t="s">
        <v>10</v>
      </c>
      <c r="F408" s="52" t="s">
        <v>208</v>
      </c>
      <c r="G408" s="52" t="s">
        <v>114</v>
      </c>
      <c r="H408" s="52" t="s">
        <v>209</v>
      </c>
      <c r="I408" s="52" t="str">
        <f t="shared" si="43"/>
        <v>C047 Pedestrian in/on roadway (not crossing)</v>
      </c>
      <c r="J408" s="52" t="str">
        <f t="shared" si="44"/>
        <v>C047 Pedestrian in/on roadway (not crossing)</v>
      </c>
      <c r="K408" s="52" t="str">
        <f t="shared" si="45"/>
        <v/>
      </c>
      <c r="L408" s="52" t="str">
        <f t="shared" si="46"/>
        <v>H021</v>
      </c>
      <c r="M408" s="52" t="str">
        <f t="shared" si="47"/>
        <v>Vehicle deviates from one lane or track into another</v>
      </c>
      <c r="N408" s="52" t="s">
        <v>37</v>
      </c>
      <c r="O408" s="52" t="s">
        <v>119</v>
      </c>
      <c r="P408" s="52" t="str">
        <f t="shared" si="48"/>
        <v>Haz_10 Vehicle deviates from lane/track</v>
      </c>
    </row>
    <row r="409" spans="1:16" x14ac:dyDescent="0.2">
      <c r="A409" s="52" t="s">
        <v>111</v>
      </c>
      <c r="B409" s="52" t="s">
        <v>112</v>
      </c>
      <c r="C409" s="52" t="str">
        <f t="shared" si="42"/>
        <v>I1 Vehicles collide in/on roadway</v>
      </c>
      <c r="E409" s="52" t="s">
        <v>10</v>
      </c>
      <c r="F409" s="52" t="s">
        <v>210</v>
      </c>
      <c r="G409" s="52" t="s">
        <v>208</v>
      </c>
      <c r="H409" s="52" t="s">
        <v>211</v>
      </c>
      <c r="I409" s="52" t="str">
        <f t="shared" si="43"/>
        <v>C048 Drivers and passengers around the scene of a minor incident  (sub-cause)</v>
      </c>
      <c r="J409" s="52" t="str">
        <f t="shared" si="44"/>
        <v>C047 Pedestrian in/on roadway (not crossing)</v>
      </c>
      <c r="K409" s="52" t="str">
        <f t="shared" si="45"/>
        <v>C048 Drivers and passengers around the scene of a minor incident  (sub-cause)</v>
      </c>
      <c r="L409" s="52" t="str">
        <f t="shared" si="46"/>
        <v>H021</v>
      </c>
      <c r="M409" s="52" t="str">
        <f t="shared" si="47"/>
        <v>Vehicle deviates from one lane or track into another</v>
      </c>
      <c r="N409" s="52" t="s">
        <v>37</v>
      </c>
      <c r="O409" s="52" t="s">
        <v>119</v>
      </c>
      <c r="P409" s="52" t="str">
        <f t="shared" si="48"/>
        <v>Haz_10 Vehicle deviates from lane/track</v>
      </c>
    </row>
    <row r="410" spans="1:16" x14ac:dyDescent="0.2">
      <c r="A410" s="52" t="s">
        <v>111</v>
      </c>
      <c r="B410" s="52" t="s">
        <v>112</v>
      </c>
      <c r="C410" s="52" t="str">
        <f t="shared" si="42"/>
        <v>I1 Vehicles collide in/on roadway</v>
      </c>
      <c r="E410" s="52" t="s">
        <v>10</v>
      </c>
      <c r="F410" s="52" t="s">
        <v>212</v>
      </c>
      <c r="G410" s="52" t="s">
        <v>208</v>
      </c>
      <c r="H410" s="52" t="s">
        <v>213</v>
      </c>
      <c r="I410" s="52" t="str">
        <f t="shared" si="43"/>
        <v>C049 Person trying to repair/inspect vehicle in running lane/attempting to pull over into central reserve  (sub-cause)</v>
      </c>
      <c r="J410" s="52" t="str">
        <f t="shared" si="44"/>
        <v>C047 Pedestrian in/on roadway (not crossing)</v>
      </c>
      <c r="K410" s="52" t="str">
        <f t="shared" si="45"/>
        <v>C049 Person trying to repair/inspect vehicle in running lane/attempting to pull over into central reserve  (sub-cause)</v>
      </c>
      <c r="L410" s="52" t="str">
        <f t="shared" si="46"/>
        <v>H021</v>
      </c>
      <c r="M410" s="52" t="str">
        <f t="shared" si="47"/>
        <v>Vehicle deviates from one lane or track into another</v>
      </c>
      <c r="N410" s="52" t="s">
        <v>37</v>
      </c>
      <c r="O410" s="52" t="s">
        <v>119</v>
      </c>
      <c r="P410" s="52" t="str">
        <f t="shared" si="48"/>
        <v>Haz_10 Vehicle deviates from lane/track</v>
      </c>
    </row>
    <row r="411" spans="1:16" x14ac:dyDescent="0.2">
      <c r="A411" s="52" t="s">
        <v>111</v>
      </c>
      <c r="B411" s="52" t="s">
        <v>112</v>
      </c>
      <c r="C411" s="52" t="str">
        <f t="shared" si="42"/>
        <v>I1 Vehicles collide in/on roadway</v>
      </c>
      <c r="E411" s="52" t="s">
        <v>10</v>
      </c>
      <c r="F411" s="52" t="s">
        <v>214</v>
      </c>
      <c r="G411" s="52" t="s">
        <v>208</v>
      </c>
      <c r="H411" s="52" t="s">
        <v>1324</v>
      </c>
      <c r="I411" s="52" t="str">
        <f t="shared" si="43"/>
        <v>C051 Pedestrian / Cyclist assumes has priority over vehicles (will not move)  (sub-cause)</v>
      </c>
      <c r="J411" s="52" t="str">
        <f t="shared" si="44"/>
        <v>C047 Pedestrian in/on roadway (not crossing)</v>
      </c>
      <c r="K411" s="52" t="str">
        <f t="shared" si="45"/>
        <v>C051 Pedestrian / Cyclist assumes has priority over vehicles (will not move)  (sub-cause)</v>
      </c>
      <c r="L411" s="52" t="str">
        <f t="shared" si="46"/>
        <v>H021</v>
      </c>
      <c r="M411" s="52" t="str">
        <f t="shared" si="47"/>
        <v>Vehicle deviates from one lane or track into another</v>
      </c>
      <c r="N411" s="52" t="s">
        <v>37</v>
      </c>
      <c r="O411" s="52" t="s">
        <v>119</v>
      </c>
      <c r="P411" s="52" t="str">
        <f t="shared" si="48"/>
        <v>Haz_10 Vehicle deviates from lane/track</v>
      </c>
    </row>
    <row r="412" spans="1:16" x14ac:dyDescent="0.2">
      <c r="A412" s="52" t="s">
        <v>111</v>
      </c>
      <c r="B412" s="52" t="s">
        <v>112</v>
      </c>
      <c r="C412" s="52" t="str">
        <f t="shared" si="42"/>
        <v>I1 Vehicles collide in/on roadway</v>
      </c>
      <c r="E412" s="52" t="s">
        <v>10</v>
      </c>
      <c r="F412" s="52" t="s">
        <v>215</v>
      </c>
      <c r="G412" s="52" t="s">
        <v>208</v>
      </c>
      <c r="H412" s="52" t="s">
        <v>1325</v>
      </c>
      <c r="I412" s="52" t="str">
        <f t="shared" si="43"/>
        <v>C052 Lack of awareness by Pedestrain / Cyclist of vehicular network  (sub-cause)</v>
      </c>
      <c r="J412" s="52" t="str">
        <f t="shared" si="44"/>
        <v>C047 Pedestrian in/on roadway (not crossing)</v>
      </c>
      <c r="K412" s="52" t="str">
        <f t="shared" si="45"/>
        <v>C052 Lack of awareness by Pedestrain / Cyclist of vehicular network  (sub-cause)</v>
      </c>
      <c r="L412" s="52" t="str">
        <f t="shared" si="46"/>
        <v>H021</v>
      </c>
      <c r="M412" s="52" t="str">
        <f t="shared" si="47"/>
        <v>Vehicle deviates from one lane or track into another</v>
      </c>
      <c r="N412" s="52" t="s">
        <v>37</v>
      </c>
      <c r="O412" s="52" t="s">
        <v>119</v>
      </c>
      <c r="P412" s="52" t="str">
        <f t="shared" si="48"/>
        <v>Haz_10 Vehicle deviates from lane/track</v>
      </c>
    </row>
    <row r="413" spans="1:16" x14ac:dyDescent="0.2">
      <c r="A413" s="52" t="s">
        <v>111</v>
      </c>
      <c r="B413" s="52" t="s">
        <v>112</v>
      </c>
      <c r="C413" s="52" t="str">
        <f t="shared" si="42"/>
        <v>I1 Vehicles collide in/on roadway</v>
      </c>
      <c r="E413" s="52" t="s">
        <v>10</v>
      </c>
      <c r="F413" s="52" t="s">
        <v>216</v>
      </c>
      <c r="G413" s="52" t="s">
        <v>208</v>
      </c>
      <c r="H413" s="52" t="s">
        <v>1326</v>
      </c>
      <c r="I413" s="52" t="str">
        <f t="shared" si="43"/>
        <v>C053 Pedestrian / Cyclist unable to hear/see approaching vehicle  (sub-cause)</v>
      </c>
      <c r="J413" s="52" t="str">
        <f t="shared" si="44"/>
        <v>C047 Pedestrian in/on roadway (not crossing)</v>
      </c>
      <c r="K413" s="52" t="str">
        <f t="shared" si="45"/>
        <v>C053 Pedestrian / Cyclist unable to hear/see approaching vehicle  (sub-cause)</v>
      </c>
      <c r="L413" s="52" t="str">
        <f t="shared" si="46"/>
        <v>H021</v>
      </c>
      <c r="M413" s="52" t="str">
        <f t="shared" si="47"/>
        <v>Vehicle deviates from one lane or track into another</v>
      </c>
      <c r="N413" s="52" t="s">
        <v>37</v>
      </c>
      <c r="O413" s="52" t="s">
        <v>119</v>
      </c>
      <c r="P413" s="52" t="str">
        <f t="shared" si="48"/>
        <v>Haz_10 Vehicle deviates from lane/track</v>
      </c>
    </row>
    <row r="414" spans="1:16" x14ac:dyDescent="0.2">
      <c r="A414" s="52" t="s">
        <v>111</v>
      </c>
      <c r="B414" s="52" t="s">
        <v>112</v>
      </c>
      <c r="C414" s="52" t="str">
        <f t="shared" si="42"/>
        <v>I1 Vehicles collide in/on roadway</v>
      </c>
      <c r="E414" s="52" t="s">
        <v>10</v>
      </c>
      <c r="F414" s="52" t="s">
        <v>217</v>
      </c>
      <c r="G414" s="52" t="s">
        <v>208</v>
      </c>
      <c r="H414" s="52" t="s">
        <v>218</v>
      </c>
      <c r="I414" s="52" t="str">
        <f t="shared" si="43"/>
        <v>C054 Pedestrian/cyclist unable to move (e.g. shoe/wheel trapped in tracks)  (sub-cause)</v>
      </c>
      <c r="J414" s="52" t="str">
        <f t="shared" si="44"/>
        <v>C047 Pedestrian in/on roadway (not crossing)</v>
      </c>
      <c r="K414" s="52" t="str">
        <f t="shared" si="45"/>
        <v>C054 Pedestrian/cyclist unable to move (e.g. shoe/wheel trapped in tracks)  (sub-cause)</v>
      </c>
      <c r="L414" s="52" t="str">
        <f t="shared" si="46"/>
        <v>H021</v>
      </c>
      <c r="M414" s="52" t="str">
        <f t="shared" si="47"/>
        <v>Vehicle deviates from one lane or track into another</v>
      </c>
      <c r="N414" s="52" t="s">
        <v>37</v>
      </c>
      <c r="O414" s="52" t="s">
        <v>119</v>
      </c>
      <c r="P414" s="52" t="str">
        <f t="shared" si="48"/>
        <v>Haz_10 Vehicle deviates from lane/track</v>
      </c>
    </row>
    <row r="415" spans="1:16" x14ac:dyDescent="0.2">
      <c r="A415" s="52" t="s">
        <v>111</v>
      </c>
      <c r="B415" s="52" t="s">
        <v>112</v>
      </c>
      <c r="C415" s="52" t="str">
        <f t="shared" si="42"/>
        <v>I1 Vehicles collide in/on roadway</v>
      </c>
      <c r="E415" s="52" t="s">
        <v>10</v>
      </c>
      <c r="F415" s="52" t="s">
        <v>219</v>
      </c>
      <c r="G415" s="52" t="s">
        <v>208</v>
      </c>
      <c r="H415" s="52" t="s">
        <v>220</v>
      </c>
      <c r="I415" s="52" t="str">
        <f t="shared" si="43"/>
        <v>C055 March or Demonstration  (sub-cause)</v>
      </c>
      <c r="J415" s="52" t="str">
        <f t="shared" si="44"/>
        <v>C047 Pedestrian in/on roadway (not crossing)</v>
      </c>
      <c r="K415" s="52" t="str">
        <f t="shared" si="45"/>
        <v>C055 March or Demonstration  (sub-cause)</v>
      </c>
      <c r="L415" s="52" t="str">
        <f t="shared" si="46"/>
        <v>H021</v>
      </c>
      <c r="M415" s="52" t="str">
        <f t="shared" si="47"/>
        <v>Vehicle deviates from one lane or track into another</v>
      </c>
      <c r="N415" s="52" t="s">
        <v>37</v>
      </c>
      <c r="O415" s="52" t="s">
        <v>119</v>
      </c>
      <c r="P415" s="52" t="str">
        <f t="shared" si="48"/>
        <v>Haz_10 Vehicle deviates from lane/track</v>
      </c>
    </row>
    <row r="416" spans="1:16" x14ac:dyDescent="0.2">
      <c r="A416" s="52" t="s">
        <v>111</v>
      </c>
      <c r="B416" s="52" t="s">
        <v>112</v>
      </c>
      <c r="C416" s="52" t="str">
        <f t="shared" si="42"/>
        <v>I1 Vehicles collide in/on roadway</v>
      </c>
      <c r="E416" s="52" t="s">
        <v>10</v>
      </c>
      <c r="F416" s="52" t="s">
        <v>221</v>
      </c>
      <c r="G416" s="52" t="s">
        <v>208</v>
      </c>
      <c r="H416" s="52" t="s">
        <v>222</v>
      </c>
      <c r="I416" s="52" t="str">
        <f t="shared" si="43"/>
        <v>C056 Attempted Suicide (sub-cause)</v>
      </c>
      <c r="J416" s="52" t="str">
        <f t="shared" si="44"/>
        <v>C047 Pedestrian in/on roadway (not crossing)</v>
      </c>
      <c r="K416" s="52" t="str">
        <f t="shared" si="45"/>
        <v>C056 Attempted Suicide (sub-cause)</v>
      </c>
      <c r="L416" s="52" t="str">
        <f t="shared" si="46"/>
        <v>H021</v>
      </c>
      <c r="M416" s="52" t="str">
        <f t="shared" si="47"/>
        <v>Vehicle deviates from one lane or track into another</v>
      </c>
      <c r="N416" s="52" t="s">
        <v>37</v>
      </c>
      <c r="O416" s="52" t="s">
        <v>119</v>
      </c>
      <c r="P416" s="52" t="str">
        <f t="shared" si="48"/>
        <v>Haz_10 Vehicle deviates from lane/track</v>
      </c>
    </row>
    <row r="417" spans="1:16" x14ac:dyDescent="0.2">
      <c r="A417" s="52" t="s">
        <v>111</v>
      </c>
      <c r="B417" s="52" t="s">
        <v>112</v>
      </c>
      <c r="C417" s="52" t="str">
        <f t="shared" si="42"/>
        <v>I1 Vehicles collide in/on roadway</v>
      </c>
      <c r="E417" s="52" t="s">
        <v>10</v>
      </c>
      <c r="F417" s="52" t="s">
        <v>223</v>
      </c>
      <c r="G417" s="52" t="s">
        <v>208</v>
      </c>
      <c r="H417" s="52" t="s">
        <v>1327</v>
      </c>
      <c r="I417" s="52" t="str">
        <f t="shared" si="43"/>
        <v>C057 Pedestrian / Cyclist misjudges width of approaching vehicle (sub-cause)</v>
      </c>
      <c r="J417" s="52" t="str">
        <f t="shared" si="44"/>
        <v>C047 Pedestrian in/on roadway (not crossing)</v>
      </c>
      <c r="K417" s="52" t="str">
        <f t="shared" si="45"/>
        <v>C057 Pedestrian / Cyclist misjudges width of approaching vehicle (sub-cause)</v>
      </c>
      <c r="L417" s="52" t="str">
        <f t="shared" si="46"/>
        <v>H021</v>
      </c>
      <c r="M417" s="52" t="str">
        <f t="shared" si="47"/>
        <v>Vehicle deviates from one lane or track into another</v>
      </c>
      <c r="N417" s="52" t="s">
        <v>37</v>
      </c>
      <c r="O417" s="52" t="s">
        <v>119</v>
      </c>
      <c r="P417" s="52" t="str">
        <f t="shared" si="48"/>
        <v>Haz_10 Vehicle deviates from lane/track</v>
      </c>
    </row>
    <row r="418" spans="1:16" x14ac:dyDescent="0.2">
      <c r="A418" s="52" t="s">
        <v>111</v>
      </c>
      <c r="B418" s="52" t="s">
        <v>112</v>
      </c>
      <c r="C418" s="52" t="str">
        <f t="shared" si="42"/>
        <v>I1 Vehicles collide in/on roadway</v>
      </c>
      <c r="E418" s="52" t="s">
        <v>10</v>
      </c>
      <c r="F418" s="52" t="s">
        <v>224</v>
      </c>
      <c r="G418" s="52" t="s">
        <v>208</v>
      </c>
      <c r="H418" s="52" t="s">
        <v>225</v>
      </c>
      <c r="I418" s="52" t="str">
        <f t="shared" si="43"/>
        <v>C058 Pedestrian walking along roadway (sub-cause)</v>
      </c>
      <c r="J418" s="52" t="str">
        <f t="shared" si="44"/>
        <v>C047 Pedestrian in/on roadway (not crossing)</v>
      </c>
      <c r="K418" s="52" t="str">
        <f t="shared" si="45"/>
        <v>C058 Pedestrian walking along roadway (sub-cause)</v>
      </c>
      <c r="L418" s="52" t="str">
        <f t="shared" si="46"/>
        <v>H021</v>
      </c>
      <c r="M418" s="52" t="str">
        <f t="shared" si="47"/>
        <v>Vehicle deviates from one lane or track into another</v>
      </c>
      <c r="N418" s="52" t="s">
        <v>37</v>
      </c>
      <c r="O418" s="52" t="s">
        <v>119</v>
      </c>
      <c r="P418" s="52" t="str">
        <f t="shared" si="48"/>
        <v>Haz_10 Vehicle deviates from lane/track</v>
      </c>
    </row>
    <row r="419" spans="1:16" x14ac:dyDescent="0.2">
      <c r="A419" s="52" t="s">
        <v>111</v>
      </c>
      <c r="B419" s="52" t="s">
        <v>112</v>
      </c>
      <c r="C419" s="52" t="str">
        <f t="shared" si="42"/>
        <v>I1 Vehicles collide in/on roadway</v>
      </c>
      <c r="E419" s="52" t="s">
        <v>10</v>
      </c>
      <c r="F419" s="52" t="s">
        <v>313</v>
      </c>
      <c r="G419" s="52" t="s">
        <v>309</v>
      </c>
      <c r="H419" s="52" t="s">
        <v>314</v>
      </c>
      <c r="I419" s="52" t="str">
        <f t="shared" si="43"/>
        <v>C105 Track or points failure (sub-cause)</v>
      </c>
      <c r="J419" s="52" t="str">
        <f t="shared" si="44"/>
        <v>C109 Derailment</v>
      </c>
      <c r="K419" s="52" t="str">
        <f t="shared" si="45"/>
        <v>C105 Track or points failure (sub-cause)</v>
      </c>
      <c r="L419" s="52" t="str">
        <f t="shared" si="46"/>
        <v>H021</v>
      </c>
      <c r="M419" s="52" t="str">
        <f t="shared" si="47"/>
        <v>Vehicle deviates from one lane or track into another</v>
      </c>
      <c r="N419" s="52" t="s">
        <v>37</v>
      </c>
      <c r="O419" s="52" t="s">
        <v>119</v>
      </c>
      <c r="P419" s="52" t="str">
        <f t="shared" si="48"/>
        <v>Haz_10 Vehicle deviates from lane/track</v>
      </c>
    </row>
    <row r="420" spans="1:16" x14ac:dyDescent="0.2">
      <c r="A420" s="52" t="s">
        <v>111</v>
      </c>
      <c r="B420" s="52" t="s">
        <v>112</v>
      </c>
      <c r="C420" s="52" t="str">
        <f t="shared" si="42"/>
        <v>I1 Vehicles collide in/on roadway</v>
      </c>
      <c r="E420" s="52" t="s">
        <v>10</v>
      </c>
      <c r="F420" s="52" t="s">
        <v>309</v>
      </c>
      <c r="G420" s="52" t="s">
        <v>114</v>
      </c>
      <c r="H420" s="52" t="s">
        <v>310</v>
      </c>
      <c r="I420" s="52" t="str">
        <f t="shared" si="43"/>
        <v>C109 Derailment</v>
      </c>
      <c r="J420" s="52" t="str">
        <f t="shared" si="44"/>
        <v>C109 Derailment</v>
      </c>
      <c r="K420" s="52" t="str">
        <f t="shared" si="45"/>
        <v/>
      </c>
      <c r="L420" s="52" t="str">
        <f t="shared" si="46"/>
        <v>H021</v>
      </c>
      <c r="M420" s="52" t="str">
        <f t="shared" si="47"/>
        <v>Vehicle deviates from one lane or track into another</v>
      </c>
      <c r="N420" s="52" t="s">
        <v>37</v>
      </c>
      <c r="O420" s="52" t="s">
        <v>119</v>
      </c>
      <c r="P420" s="52" t="str">
        <f t="shared" si="48"/>
        <v>Haz_10 Vehicle deviates from lane/track</v>
      </c>
    </row>
    <row r="421" spans="1:16" x14ac:dyDescent="0.2">
      <c r="A421" s="52" t="s">
        <v>111</v>
      </c>
      <c r="B421" s="52" t="s">
        <v>112</v>
      </c>
      <c r="C421" s="52" t="str">
        <f t="shared" si="42"/>
        <v>I1 Vehicles collide in/on roadway</v>
      </c>
      <c r="E421" s="52" t="s">
        <v>10</v>
      </c>
      <c r="F421" s="52" t="s">
        <v>307</v>
      </c>
      <c r="G421" s="52" t="s">
        <v>114</v>
      </c>
      <c r="H421" s="52" t="s">
        <v>308</v>
      </c>
      <c r="I421" s="52" t="str">
        <f t="shared" si="43"/>
        <v>C111 Encounters Vehicle breakdown in/on roadway</v>
      </c>
      <c r="J421" s="52" t="str">
        <f t="shared" si="44"/>
        <v>C111 Encounters Vehicle breakdown in/on roadway</v>
      </c>
      <c r="K421" s="52" t="str">
        <f t="shared" si="45"/>
        <v/>
      </c>
      <c r="L421" s="52" t="str">
        <f t="shared" si="46"/>
        <v>H021</v>
      </c>
      <c r="M421" s="52" t="str">
        <f t="shared" si="47"/>
        <v>Vehicle deviates from one lane or track into another</v>
      </c>
      <c r="N421" s="52" t="s">
        <v>37</v>
      </c>
      <c r="O421" s="52" t="s">
        <v>119</v>
      </c>
      <c r="P421" s="52" t="str">
        <f t="shared" si="48"/>
        <v>Haz_10 Vehicle deviates from lane/track</v>
      </c>
    </row>
    <row r="422" spans="1:16" x14ac:dyDescent="0.2">
      <c r="A422" s="52" t="s">
        <v>111</v>
      </c>
      <c r="B422" s="52" t="s">
        <v>112</v>
      </c>
      <c r="C422" s="52" t="str">
        <f t="shared" si="42"/>
        <v>I1 Vehicles collide in/on roadway</v>
      </c>
      <c r="E422" s="52" t="s">
        <v>11</v>
      </c>
      <c r="F422" s="52" t="s">
        <v>113</v>
      </c>
      <c r="G422" s="52" t="s">
        <v>114</v>
      </c>
      <c r="H422" s="52" t="s">
        <v>115</v>
      </c>
      <c r="I422" s="52" t="str">
        <f t="shared" si="43"/>
        <v>C003 Other Incident</v>
      </c>
      <c r="J422" s="52" t="str">
        <f t="shared" si="44"/>
        <v>C003 Other Incident</v>
      </c>
      <c r="K422" s="52" t="str">
        <f t="shared" si="45"/>
        <v/>
      </c>
      <c r="L422" s="52" t="str">
        <f t="shared" si="46"/>
        <v>H023</v>
      </c>
      <c r="M422" s="52" t="str">
        <f t="shared" si="47"/>
        <v>Vehicle stops in/on roadway</v>
      </c>
      <c r="N422" s="52" t="s">
        <v>39</v>
      </c>
      <c r="O422" s="52" t="s">
        <v>119</v>
      </c>
      <c r="P422" s="52" t="str">
        <f t="shared" si="48"/>
        <v>Haz_11 Vehicle obstructing roadway</v>
      </c>
    </row>
    <row r="423" spans="1:16" x14ac:dyDescent="0.2">
      <c r="A423" s="52" t="s">
        <v>377</v>
      </c>
      <c r="B423" s="52" t="s">
        <v>378</v>
      </c>
      <c r="C423" s="52" t="str">
        <f t="shared" si="42"/>
        <v>I2 Vehicle leaves roadway - exits carriageway</v>
      </c>
      <c r="E423" s="52" t="s">
        <v>11</v>
      </c>
      <c r="F423" s="52" t="s">
        <v>113</v>
      </c>
      <c r="G423" s="52" t="s">
        <v>114</v>
      </c>
      <c r="H423" s="52" t="s">
        <v>115</v>
      </c>
      <c r="I423" s="52" t="str">
        <f t="shared" si="43"/>
        <v>C003 Other Incident</v>
      </c>
      <c r="J423" s="52" t="str">
        <f t="shared" si="44"/>
        <v>C003 Other Incident</v>
      </c>
      <c r="K423" s="52" t="str">
        <f t="shared" si="45"/>
        <v/>
      </c>
      <c r="L423" s="52" t="str">
        <f t="shared" si="46"/>
        <v>H023</v>
      </c>
      <c r="M423" s="52" t="str">
        <f t="shared" si="47"/>
        <v>Vehicle stops in/on roadway</v>
      </c>
      <c r="N423" s="52" t="s">
        <v>39</v>
      </c>
      <c r="O423" s="52" t="s">
        <v>119</v>
      </c>
      <c r="P423" s="52" t="str">
        <f t="shared" si="48"/>
        <v>Haz_11 Vehicle obstructing roadway</v>
      </c>
    </row>
    <row r="424" spans="1:16" x14ac:dyDescent="0.2">
      <c r="A424" s="52" t="s">
        <v>111</v>
      </c>
      <c r="B424" s="52" t="s">
        <v>112</v>
      </c>
      <c r="C424" s="52" t="str">
        <f t="shared" si="42"/>
        <v>I1 Vehicles collide in/on roadway</v>
      </c>
      <c r="E424" s="52" t="s">
        <v>11</v>
      </c>
      <c r="F424" s="52" t="s">
        <v>134</v>
      </c>
      <c r="G424" s="52" t="s">
        <v>309</v>
      </c>
      <c r="H424" s="52" t="s">
        <v>312</v>
      </c>
      <c r="I424" s="52" t="str">
        <f t="shared" si="43"/>
        <v>C010 Driving too fast (sub-cause)</v>
      </c>
      <c r="J424" s="52" t="str">
        <f t="shared" si="44"/>
        <v>C109 Derailment</v>
      </c>
      <c r="K424" s="52" t="str">
        <f t="shared" si="45"/>
        <v>C010 Driving too fast (sub-cause)</v>
      </c>
      <c r="L424" s="52" t="str">
        <f t="shared" si="46"/>
        <v>H023</v>
      </c>
      <c r="M424" s="52" t="str">
        <f t="shared" si="47"/>
        <v>Vehicle stops in/on roadway</v>
      </c>
      <c r="N424" s="52" t="s">
        <v>39</v>
      </c>
      <c r="O424" s="52" t="s">
        <v>119</v>
      </c>
      <c r="P424" s="52" t="str">
        <f t="shared" si="48"/>
        <v>Haz_11 Vehicle obstructing roadway</v>
      </c>
    </row>
    <row r="425" spans="1:16" x14ac:dyDescent="0.2">
      <c r="A425" s="52" t="s">
        <v>111</v>
      </c>
      <c r="B425" s="52" t="s">
        <v>112</v>
      </c>
      <c r="C425" s="52" t="str">
        <f t="shared" si="42"/>
        <v>I1 Vehicles collide in/on roadway</v>
      </c>
      <c r="E425" s="52" t="s">
        <v>11</v>
      </c>
      <c r="F425" s="52" t="s">
        <v>188</v>
      </c>
      <c r="G425" s="52" t="s">
        <v>114</v>
      </c>
      <c r="H425" s="52" t="s">
        <v>189</v>
      </c>
      <c r="I425" s="52" t="str">
        <f t="shared" si="43"/>
        <v>C037 Debris or obstruction on roadway</v>
      </c>
      <c r="J425" s="52" t="str">
        <f t="shared" si="44"/>
        <v>C037 Debris or obstruction on roadway</v>
      </c>
      <c r="K425" s="52" t="str">
        <f t="shared" si="45"/>
        <v/>
      </c>
      <c r="L425" s="52" t="str">
        <f t="shared" si="46"/>
        <v>H023</v>
      </c>
      <c r="M425" s="52" t="str">
        <f t="shared" si="47"/>
        <v>Vehicle stops in/on roadway</v>
      </c>
      <c r="N425" s="52" t="s">
        <v>39</v>
      </c>
      <c r="O425" s="52" t="s">
        <v>119</v>
      </c>
      <c r="P425" s="52" t="str">
        <f t="shared" si="48"/>
        <v>Haz_11 Vehicle obstructing roadway</v>
      </c>
    </row>
    <row r="426" spans="1:16" x14ac:dyDescent="0.2">
      <c r="A426" s="52" t="s">
        <v>111</v>
      </c>
      <c r="B426" s="52" t="s">
        <v>112</v>
      </c>
      <c r="C426" s="52" t="str">
        <f t="shared" si="42"/>
        <v>I1 Vehicles collide in/on roadway</v>
      </c>
      <c r="E426" s="52" t="s">
        <v>11</v>
      </c>
      <c r="F426" s="52" t="s">
        <v>188</v>
      </c>
      <c r="G426" s="52" t="s">
        <v>114</v>
      </c>
      <c r="H426" s="52" t="s">
        <v>189</v>
      </c>
      <c r="I426" s="52" t="str">
        <f t="shared" si="43"/>
        <v>C037 Debris or obstruction on roadway</v>
      </c>
      <c r="J426" s="52" t="str">
        <f t="shared" si="44"/>
        <v>C037 Debris or obstruction on roadway</v>
      </c>
      <c r="K426" s="52" t="str">
        <f t="shared" si="45"/>
        <v/>
      </c>
      <c r="L426" s="52" t="str">
        <f t="shared" si="46"/>
        <v>H023</v>
      </c>
      <c r="M426" s="52" t="str">
        <f t="shared" si="47"/>
        <v>Vehicle stops in/on roadway</v>
      </c>
      <c r="N426" s="52" t="s">
        <v>39</v>
      </c>
      <c r="O426" s="52" t="s">
        <v>119</v>
      </c>
      <c r="P426" s="52" t="str">
        <f t="shared" si="48"/>
        <v>Haz_11 Vehicle obstructing roadway</v>
      </c>
    </row>
    <row r="427" spans="1:16" x14ac:dyDescent="0.2">
      <c r="A427" s="52" t="s">
        <v>377</v>
      </c>
      <c r="B427" s="52" t="s">
        <v>378</v>
      </c>
      <c r="C427" s="52" t="str">
        <f t="shared" si="42"/>
        <v>I2 Vehicle leaves roadway - exits carriageway</v>
      </c>
      <c r="E427" s="52" t="s">
        <v>11</v>
      </c>
      <c r="F427" s="52" t="s">
        <v>188</v>
      </c>
      <c r="G427" s="52" t="s">
        <v>114</v>
      </c>
      <c r="H427" s="52" t="s">
        <v>189</v>
      </c>
      <c r="I427" s="52" t="str">
        <f t="shared" si="43"/>
        <v>C037 Debris or obstruction on roadway</v>
      </c>
      <c r="J427" s="52" t="str">
        <f t="shared" si="44"/>
        <v>C037 Debris or obstruction on roadway</v>
      </c>
      <c r="K427" s="52" t="str">
        <f t="shared" si="45"/>
        <v/>
      </c>
      <c r="L427" s="52" t="str">
        <f t="shared" si="46"/>
        <v>H023</v>
      </c>
      <c r="M427" s="52" t="str">
        <f t="shared" si="47"/>
        <v>Vehicle stops in/on roadway</v>
      </c>
      <c r="N427" s="52" t="s">
        <v>39</v>
      </c>
      <c r="O427" s="52" t="s">
        <v>119</v>
      </c>
      <c r="P427" s="52" t="str">
        <f t="shared" si="48"/>
        <v>Haz_11 Vehicle obstructing roadway</v>
      </c>
    </row>
    <row r="428" spans="1:16" x14ac:dyDescent="0.2">
      <c r="A428" s="52" t="s">
        <v>377</v>
      </c>
      <c r="B428" s="52" t="s">
        <v>378</v>
      </c>
      <c r="C428" s="52" t="str">
        <f t="shared" si="42"/>
        <v>I2 Vehicle leaves roadway - exits carriageway</v>
      </c>
      <c r="E428" s="52" t="s">
        <v>11</v>
      </c>
      <c r="F428" s="52" t="s">
        <v>188</v>
      </c>
      <c r="G428" s="52" t="s">
        <v>114</v>
      </c>
      <c r="H428" s="52" t="s">
        <v>189</v>
      </c>
      <c r="I428" s="52" t="str">
        <f t="shared" si="43"/>
        <v>C037 Debris or obstruction on roadway</v>
      </c>
      <c r="J428" s="52" t="str">
        <f t="shared" si="44"/>
        <v>C037 Debris or obstruction on roadway</v>
      </c>
      <c r="K428" s="52" t="str">
        <f t="shared" si="45"/>
        <v/>
      </c>
      <c r="L428" s="52" t="str">
        <f t="shared" si="46"/>
        <v>H023</v>
      </c>
      <c r="M428" s="52" t="str">
        <f t="shared" si="47"/>
        <v>Vehicle stops in/on roadway</v>
      </c>
      <c r="N428" s="52" t="s">
        <v>39</v>
      </c>
      <c r="O428" s="52" t="s">
        <v>119</v>
      </c>
      <c r="P428" s="52" t="str">
        <f t="shared" si="48"/>
        <v>Haz_11 Vehicle obstructing roadway</v>
      </c>
    </row>
    <row r="429" spans="1:16" x14ac:dyDescent="0.2">
      <c r="A429" s="52" t="s">
        <v>111</v>
      </c>
      <c r="B429" s="52" t="s">
        <v>112</v>
      </c>
      <c r="C429" s="52" t="str">
        <f t="shared" si="42"/>
        <v>I1 Vehicles collide in/on roadway</v>
      </c>
      <c r="E429" s="52" t="s">
        <v>11</v>
      </c>
      <c r="F429" s="52" t="s">
        <v>188</v>
      </c>
      <c r="G429" s="52" t="s">
        <v>309</v>
      </c>
      <c r="H429" s="52" t="s">
        <v>311</v>
      </c>
      <c r="I429" s="52" t="str">
        <f t="shared" si="43"/>
        <v>C037 Debris or obstruction on roadway (sub-cause)</v>
      </c>
      <c r="J429" s="52" t="str">
        <f t="shared" si="44"/>
        <v>C109 Derailment</v>
      </c>
      <c r="K429" s="52" t="str">
        <f t="shared" si="45"/>
        <v>C037 Debris or obstruction on roadway (sub-cause)</v>
      </c>
      <c r="L429" s="52" t="str">
        <f t="shared" si="46"/>
        <v>H023</v>
      </c>
      <c r="M429" s="52" t="str">
        <f t="shared" si="47"/>
        <v>Vehicle stops in/on roadway</v>
      </c>
      <c r="N429" s="52" t="s">
        <v>39</v>
      </c>
      <c r="O429" s="52" t="s">
        <v>119</v>
      </c>
      <c r="P429" s="52" t="str">
        <f t="shared" si="48"/>
        <v>Haz_11 Vehicle obstructing roadway</v>
      </c>
    </row>
    <row r="430" spans="1:16" x14ac:dyDescent="0.2">
      <c r="A430" s="52" t="s">
        <v>111</v>
      </c>
      <c r="B430" s="52" t="s">
        <v>112</v>
      </c>
      <c r="C430" s="52" t="str">
        <f t="shared" si="42"/>
        <v>I1 Vehicles collide in/on roadway</v>
      </c>
      <c r="E430" s="52" t="s">
        <v>11</v>
      </c>
      <c r="F430" s="52" t="s">
        <v>194</v>
      </c>
      <c r="G430" s="52" t="s">
        <v>114</v>
      </c>
      <c r="H430" s="52" t="s">
        <v>195</v>
      </c>
      <c r="I430" s="52" t="str">
        <f t="shared" si="43"/>
        <v>C040 Pedestrian crossing roadway</v>
      </c>
      <c r="J430" s="52" t="str">
        <f t="shared" si="44"/>
        <v>C040 Pedestrian crossing roadway</v>
      </c>
      <c r="K430" s="52" t="str">
        <f t="shared" si="45"/>
        <v/>
      </c>
      <c r="L430" s="52" t="str">
        <f t="shared" si="46"/>
        <v>H023</v>
      </c>
      <c r="M430" s="52" t="str">
        <f t="shared" si="47"/>
        <v>Vehicle stops in/on roadway</v>
      </c>
      <c r="N430" s="52" t="s">
        <v>39</v>
      </c>
      <c r="O430" s="52" t="s">
        <v>119</v>
      </c>
      <c r="P430" s="52" t="str">
        <f t="shared" si="48"/>
        <v>Haz_11 Vehicle obstructing roadway</v>
      </c>
    </row>
    <row r="431" spans="1:16" x14ac:dyDescent="0.2">
      <c r="A431" s="52" t="s">
        <v>377</v>
      </c>
      <c r="B431" s="52" t="s">
        <v>378</v>
      </c>
      <c r="C431" s="52" t="str">
        <f t="shared" si="42"/>
        <v>I2 Vehicle leaves roadway - exits carriageway</v>
      </c>
      <c r="E431" s="52" t="s">
        <v>11</v>
      </c>
      <c r="F431" s="52" t="s">
        <v>194</v>
      </c>
      <c r="G431" s="52" t="s">
        <v>114</v>
      </c>
      <c r="H431" s="52" t="s">
        <v>195</v>
      </c>
      <c r="I431" s="52" t="str">
        <f t="shared" si="43"/>
        <v>C040 Pedestrian crossing roadway</v>
      </c>
      <c r="J431" s="52" t="str">
        <f t="shared" si="44"/>
        <v>C040 Pedestrian crossing roadway</v>
      </c>
      <c r="K431" s="52" t="str">
        <f t="shared" si="45"/>
        <v/>
      </c>
      <c r="L431" s="52" t="str">
        <f t="shared" si="46"/>
        <v>H023</v>
      </c>
      <c r="M431" s="52" t="str">
        <f t="shared" si="47"/>
        <v>Vehicle stops in/on roadway</v>
      </c>
      <c r="N431" s="52" t="s">
        <v>39</v>
      </c>
      <c r="O431" s="52" t="s">
        <v>119</v>
      </c>
      <c r="P431" s="52" t="str">
        <f t="shared" si="48"/>
        <v>Haz_11 Vehicle obstructing roadway</v>
      </c>
    </row>
    <row r="432" spans="1:16" x14ac:dyDescent="0.2">
      <c r="A432" s="52" t="s">
        <v>111</v>
      </c>
      <c r="B432" s="52" t="s">
        <v>112</v>
      </c>
      <c r="C432" s="52" t="str">
        <f t="shared" si="42"/>
        <v>I1 Vehicles collide in/on roadway</v>
      </c>
      <c r="E432" s="52" t="s">
        <v>11</v>
      </c>
      <c r="F432" s="52" t="s">
        <v>196</v>
      </c>
      <c r="G432" s="52" t="s">
        <v>194</v>
      </c>
      <c r="H432" s="52" t="s">
        <v>197</v>
      </c>
      <c r="I432" s="52" t="str">
        <f t="shared" si="43"/>
        <v>C041 Pedestrian crosses both carriageways to reach emergency phone (sub-cause)</v>
      </c>
      <c r="J432" s="52" t="str">
        <f t="shared" si="44"/>
        <v>C040 Pedestrian crossing roadway</v>
      </c>
      <c r="K432" s="52" t="str">
        <f t="shared" si="45"/>
        <v>C041 Pedestrian crosses both carriageways to reach emergency phone (sub-cause)</v>
      </c>
      <c r="L432" s="52" t="str">
        <f t="shared" si="46"/>
        <v>H023</v>
      </c>
      <c r="M432" s="52" t="str">
        <f t="shared" si="47"/>
        <v>Vehicle stops in/on roadway</v>
      </c>
      <c r="N432" s="52" t="s">
        <v>39</v>
      </c>
      <c r="O432" s="52" t="s">
        <v>119</v>
      </c>
      <c r="P432" s="52" t="str">
        <f t="shared" si="48"/>
        <v>Haz_11 Vehicle obstructing roadway</v>
      </c>
    </row>
    <row r="433" spans="1:16" x14ac:dyDescent="0.2">
      <c r="A433" s="52" t="s">
        <v>377</v>
      </c>
      <c r="B433" s="52" t="s">
        <v>378</v>
      </c>
      <c r="C433" s="52" t="str">
        <f t="shared" si="42"/>
        <v>I2 Vehicle leaves roadway - exits carriageway</v>
      </c>
      <c r="E433" s="52" t="s">
        <v>11</v>
      </c>
      <c r="F433" s="52" t="s">
        <v>196</v>
      </c>
      <c r="G433" s="52" t="s">
        <v>194</v>
      </c>
      <c r="H433" s="52" t="s">
        <v>197</v>
      </c>
      <c r="I433" s="52" t="str">
        <f t="shared" si="43"/>
        <v>C041 Pedestrian crosses both carriageways to reach emergency phone (sub-cause)</v>
      </c>
      <c r="J433" s="52" t="str">
        <f t="shared" si="44"/>
        <v>C040 Pedestrian crossing roadway</v>
      </c>
      <c r="K433" s="52" t="str">
        <f t="shared" si="45"/>
        <v>C041 Pedestrian crosses both carriageways to reach emergency phone (sub-cause)</v>
      </c>
      <c r="L433" s="52" t="str">
        <f t="shared" si="46"/>
        <v>H023</v>
      </c>
      <c r="M433" s="52" t="str">
        <f t="shared" si="47"/>
        <v>Vehicle stops in/on roadway</v>
      </c>
      <c r="N433" s="52" t="s">
        <v>39</v>
      </c>
      <c r="O433" s="52" t="s">
        <v>119</v>
      </c>
      <c r="P433" s="52" t="str">
        <f t="shared" si="48"/>
        <v>Haz_11 Vehicle obstructing roadway</v>
      </c>
    </row>
    <row r="434" spans="1:16" x14ac:dyDescent="0.2">
      <c r="A434" s="52" t="s">
        <v>111</v>
      </c>
      <c r="B434" s="52" t="s">
        <v>112</v>
      </c>
      <c r="C434" s="52" t="str">
        <f t="shared" si="42"/>
        <v>I1 Vehicles collide in/on roadway</v>
      </c>
      <c r="E434" s="52" t="s">
        <v>11</v>
      </c>
      <c r="F434" s="52" t="s">
        <v>198</v>
      </c>
      <c r="G434" s="52" t="s">
        <v>194</v>
      </c>
      <c r="H434" s="52" t="s">
        <v>199</v>
      </c>
      <c r="I434" s="52" t="str">
        <f t="shared" si="43"/>
        <v>C042 Pedestrian crossing lanes from broken down vehicle (sub-cause)</v>
      </c>
      <c r="J434" s="52" t="str">
        <f t="shared" si="44"/>
        <v>C040 Pedestrian crossing roadway</v>
      </c>
      <c r="K434" s="52" t="str">
        <f t="shared" si="45"/>
        <v>C042 Pedestrian crossing lanes from broken down vehicle (sub-cause)</v>
      </c>
      <c r="L434" s="52" t="str">
        <f t="shared" si="46"/>
        <v>H023</v>
      </c>
      <c r="M434" s="52" t="str">
        <f t="shared" si="47"/>
        <v>Vehicle stops in/on roadway</v>
      </c>
      <c r="N434" s="52" t="s">
        <v>39</v>
      </c>
      <c r="O434" s="52" t="s">
        <v>119</v>
      </c>
      <c r="P434" s="52" t="str">
        <f t="shared" si="48"/>
        <v>Haz_11 Vehicle obstructing roadway</v>
      </c>
    </row>
    <row r="435" spans="1:16" x14ac:dyDescent="0.2">
      <c r="A435" s="52" t="s">
        <v>377</v>
      </c>
      <c r="B435" s="52" t="s">
        <v>378</v>
      </c>
      <c r="C435" s="52" t="str">
        <f t="shared" si="42"/>
        <v>I2 Vehicle leaves roadway - exits carriageway</v>
      </c>
      <c r="E435" s="52" t="s">
        <v>11</v>
      </c>
      <c r="F435" s="52" t="s">
        <v>198</v>
      </c>
      <c r="G435" s="52" t="s">
        <v>194</v>
      </c>
      <c r="H435" s="52" t="s">
        <v>199</v>
      </c>
      <c r="I435" s="52" t="str">
        <f t="shared" si="43"/>
        <v>C042 Pedestrian crossing lanes from broken down vehicle (sub-cause)</v>
      </c>
      <c r="J435" s="52" t="str">
        <f t="shared" si="44"/>
        <v>C040 Pedestrian crossing roadway</v>
      </c>
      <c r="K435" s="52" t="str">
        <f t="shared" si="45"/>
        <v>C042 Pedestrian crossing lanes from broken down vehicle (sub-cause)</v>
      </c>
      <c r="L435" s="52" t="str">
        <f t="shared" si="46"/>
        <v>H023</v>
      </c>
      <c r="M435" s="52" t="str">
        <f t="shared" si="47"/>
        <v>Vehicle stops in/on roadway</v>
      </c>
      <c r="N435" s="52" t="s">
        <v>39</v>
      </c>
      <c r="O435" s="52" t="s">
        <v>119</v>
      </c>
      <c r="P435" s="52" t="str">
        <f t="shared" si="48"/>
        <v>Haz_11 Vehicle obstructing roadway</v>
      </c>
    </row>
    <row r="436" spans="1:16" x14ac:dyDescent="0.2">
      <c r="A436" s="52" t="s">
        <v>111</v>
      </c>
      <c r="B436" s="52" t="s">
        <v>112</v>
      </c>
      <c r="C436" s="52" t="str">
        <f t="shared" si="42"/>
        <v>I1 Vehicles collide in/on roadway</v>
      </c>
      <c r="E436" s="52" t="s">
        <v>11</v>
      </c>
      <c r="F436" s="52" t="s">
        <v>200</v>
      </c>
      <c r="G436" s="52" t="s">
        <v>194</v>
      </c>
      <c r="H436" s="52" t="s">
        <v>201</v>
      </c>
      <c r="I436" s="52" t="str">
        <f t="shared" si="43"/>
        <v>C043 Shortcut (sub-cause)</v>
      </c>
      <c r="J436" s="52" t="str">
        <f t="shared" si="44"/>
        <v>C040 Pedestrian crossing roadway</v>
      </c>
      <c r="K436" s="52" t="str">
        <f t="shared" si="45"/>
        <v>C043 Shortcut (sub-cause)</v>
      </c>
      <c r="L436" s="52" t="str">
        <f t="shared" si="46"/>
        <v>H023</v>
      </c>
      <c r="M436" s="52" t="str">
        <f t="shared" si="47"/>
        <v>Vehicle stops in/on roadway</v>
      </c>
      <c r="N436" s="52" t="s">
        <v>39</v>
      </c>
      <c r="O436" s="52" t="s">
        <v>119</v>
      </c>
      <c r="P436" s="52" t="str">
        <f t="shared" si="48"/>
        <v>Haz_11 Vehicle obstructing roadway</v>
      </c>
    </row>
    <row r="437" spans="1:16" x14ac:dyDescent="0.2">
      <c r="A437" s="52" t="s">
        <v>377</v>
      </c>
      <c r="B437" s="52" t="s">
        <v>378</v>
      </c>
      <c r="C437" s="52" t="str">
        <f t="shared" si="42"/>
        <v>I2 Vehicle leaves roadway - exits carriageway</v>
      </c>
      <c r="E437" s="52" t="s">
        <v>11</v>
      </c>
      <c r="F437" s="52" t="s">
        <v>200</v>
      </c>
      <c r="G437" s="52" t="s">
        <v>194</v>
      </c>
      <c r="H437" s="52" t="s">
        <v>201</v>
      </c>
      <c r="I437" s="52" t="str">
        <f t="shared" si="43"/>
        <v>C043 Shortcut (sub-cause)</v>
      </c>
      <c r="J437" s="52" t="str">
        <f t="shared" si="44"/>
        <v>C040 Pedestrian crossing roadway</v>
      </c>
      <c r="K437" s="52" t="str">
        <f t="shared" si="45"/>
        <v>C043 Shortcut (sub-cause)</v>
      </c>
      <c r="L437" s="52" t="str">
        <f t="shared" si="46"/>
        <v>H023</v>
      </c>
      <c r="M437" s="52" t="str">
        <f t="shared" si="47"/>
        <v>Vehicle stops in/on roadway</v>
      </c>
      <c r="N437" s="52" t="s">
        <v>39</v>
      </c>
      <c r="O437" s="52" t="s">
        <v>119</v>
      </c>
      <c r="P437" s="52" t="str">
        <f t="shared" si="48"/>
        <v>Haz_11 Vehicle obstructing roadway</v>
      </c>
    </row>
    <row r="438" spans="1:16" x14ac:dyDescent="0.2">
      <c r="A438" s="52" t="s">
        <v>111</v>
      </c>
      <c r="B438" s="52" t="s">
        <v>112</v>
      </c>
      <c r="C438" s="52" t="str">
        <f t="shared" si="42"/>
        <v>I1 Vehicles collide in/on roadway</v>
      </c>
      <c r="E438" s="52" t="s">
        <v>11</v>
      </c>
      <c r="F438" s="52" t="s">
        <v>202</v>
      </c>
      <c r="G438" s="52" t="s">
        <v>194</v>
      </c>
      <c r="H438" s="52" t="s">
        <v>203</v>
      </c>
      <c r="I438" s="52" t="str">
        <f t="shared" si="43"/>
        <v>C044 To catch public transport (sub-cause)</v>
      </c>
      <c r="J438" s="52" t="str">
        <f t="shared" si="44"/>
        <v>C040 Pedestrian crossing roadway</v>
      </c>
      <c r="K438" s="52" t="str">
        <f t="shared" si="45"/>
        <v>C044 To catch public transport (sub-cause)</v>
      </c>
      <c r="L438" s="52" t="str">
        <f t="shared" si="46"/>
        <v>H023</v>
      </c>
      <c r="M438" s="52" t="str">
        <f t="shared" si="47"/>
        <v>Vehicle stops in/on roadway</v>
      </c>
      <c r="N438" s="52" t="s">
        <v>39</v>
      </c>
      <c r="O438" s="52" t="s">
        <v>119</v>
      </c>
      <c r="P438" s="52" t="str">
        <f t="shared" si="48"/>
        <v>Haz_11 Vehicle obstructing roadway</v>
      </c>
    </row>
    <row r="439" spans="1:16" x14ac:dyDescent="0.2">
      <c r="A439" s="52" t="s">
        <v>377</v>
      </c>
      <c r="B439" s="52" t="s">
        <v>378</v>
      </c>
      <c r="C439" s="52" t="str">
        <f t="shared" si="42"/>
        <v>I2 Vehicle leaves roadway - exits carriageway</v>
      </c>
      <c r="E439" s="52" t="s">
        <v>11</v>
      </c>
      <c r="F439" s="52" t="s">
        <v>202</v>
      </c>
      <c r="G439" s="52" t="s">
        <v>194</v>
      </c>
      <c r="H439" s="52" t="s">
        <v>203</v>
      </c>
      <c r="I439" s="52" t="str">
        <f t="shared" si="43"/>
        <v>C044 To catch public transport (sub-cause)</v>
      </c>
      <c r="J439" s="52" t="str">
        <f t="shared" si="44"/>
        <v>C040 Pedestrian crossing roadway</v>
      </c>
      <c r="K439" s="52" t="str">
        <f t="shared" si="45"/>
        <v>C044 To catch public transport (sub-cause)</v>
      </c>
      <c r="L439" s="52" t="str">
        <f t="shared" si="46"/>
        <v>H023</v>
      </c>
      <c r="M439" s="52" t="str">
        <f t="shared" si="47"/>
        <v>Vehicle stops in/on roadway</v>
      </c>
      <c r="N439" s="52" t="s">
        <v>39</v>
      </c>
      <c r="O439" s="52" t="s">
        <v>119</v>
      </c>
      <c r="P439" s="52" t="str">
        <f t="shared" si="48"/>
        <v>Haz_11 Vehicle obstructing roadway</v>
      </c>
    </row>
    <row r="440" spans="1:16" x14ac:dyDescent="0.2">
      <c r="A440" s="52" t="s">
        <v>111</v>
      </c>
      <c r="B440" s="52" t="s">
        <v>112</v>
      </c>
      <c r="C440" s="52" t="str">
        <f t="shared" si="42"/>
        <v>I1 Vehicles collide in/on roadway</v>
      </c>
      <c r="E440" s="52" t="s">
        <v>11</v>
      </c>
      <c r="F440" s="52" t="s">
        <v>204</v>
      </c>
      <c r="G440" s="52" t="s">
        <v>194</v>
      </c>
      <c r="H440" s="52" t="s">
        <v>205</v>
      </c>
      <c r="I440" s="52" t="str">
        <f t="shared" si="43"/>
        <v>C045 Other non time-critical destination (sub-cause)</v>
      </c>
      <c r="J440" s="52" t="str">
        <f t="shared" si="44"/>
        <v>C040 Pedestrian crossing roadway</v>
      </c>
      <c r="K440" s="52" t="str">
        <f t="shared" si="45"/>
        <v>C045 Other non time-critical destination (sub-cause)</v>
      </c>
      <c r="L440" s="52" t="str">
        <f t="shared" si="46"/>
        <v>H023</v>
      </c>
      <c r="M440" s="52" t="str">
        <f t="shared" si="47"/>
        <v>Vehicle stops in/on roadway</v>
      </c>
      <c r="N440" s="52" t="s">
        <v>39</v>
      </c>
      <c r="O440" s="52" t="s">
        <v>119</v>
      </c>
      <c r="P440" s="52" t="str">
        <f t="shared" si="48"/>
        <v>Haz_11 Vehicle obstructing roadway</v>
      </c>
    </row>
    <row r="441" spans="1:16" x14ac:dyDescent="0.2">
      <c r="A441" s="52" t="s">
        <v>377</v>
      </c>
      <c r="B441" s="52" t="s">
        <v>378</v>
      </c>
      <c r="C441" s="52" t="str">
        <f t="shared" si="42"/>
        <v>I2 Vehicle leaves roadway - exits carriageway</v>
      </c>
      <c r="E441" s="52" t="s">
        <v>11</v>
      </c>
      <c r="F441" s="52" t="s">
        <v>204</v>
      </c>
      <c r="G441" s="52" t="s">
        <v>194</v>
      </c>
      <c r="H441" s="52" t="s">
        <v>205</v>
      </c>
      <c r="I441" s="52" t="str">
        <f t="shared" si="43"/>
        <v>C045 Other non time-critical destination (sub-cause)</v>
      </c>
      <c r="J441" s="52" t="str">
        <f t="shared" si="44"/>
        <v>C040 Pedestrian crossing roadway</v>
      </c>
      <c r="K441" s="52" t="str">
        <f t="shared" si="45"/>
        <v>C045 Other non time-critical destination (sub-cause)</v>
      </c>
      <c r="L441" s="52" t="str">
        <f t="shared" si="46"/>
        <v>H023</v>
      </c>
      <c r="M441" s="52" t="str">
        <f t="shared" si="47"/>
        <v>Vehicle stops in/on roadway</v>
      </c>
      <c r="N441" s="52" t="s">
        <v>39</v>
      </c>
      <c r="O441" s="52" t="s">
        <v>119</v>
      </c>
      <c r="P441" s="52" t="str">
        <f t="shared" si="48"/>
        <v>Haz_11 Vehicle obstructing roadway</v>
      </c>
    </row>
    <row r="442" spans="1:16" x14ac:dyDescent="0.2">
      <c r="A442" s="52" t="s">
        <v>111</v>
      </c>
      <c r="B442" s="52" t="s">
        <v>112</v>
      </c>
      <c r="C442" s="52" t="str">
        <f t="shared" si="42"/>
        <v>I1 Vehicles collide in/on roadway</v>
      </c>
      <c r="E442" s="52" t="s">
        <v>11</v>
      </c>
      <c r="F442" s="52" t="s">
        <v>206</v>
      </c>
      <c r="G442" s="52" t="s">
        <v>194</v>
      </c>
      <c r="H442" s="52" t="s">
        <v>207</v>
      </c>
      <c r="I442" s="52" t="str">
        <f t="shared" si="43"/>
        <v>C046 Time Critical Destination other than Public Transport (sub-cause)</v>
      </c>
      <c r="J442" s="52" t="str">
        <f t="shared" si="44"/>
        <v>C040 Pedestrian crossing roadway</v>
      </c>
      <c r="K442" s="52" t="str">
        <f t="shared" si="45"/>
        <v>C046 Time Critical Destination other than Public Transport (sub-cause)</v>
      </c>
      <c r="L442" s="52" t="str">
        <f t="shared" si="46"/>
        <v>H023</v>
      </c>
      <c r="M442" s="52" t="str">
        <f t="shared" si="47"/>
        <v>Vehicle stops in/on roadway</v>
      </c>
      <c r="N442" s="52" t="s">
        <v>39</v>
      </c>
      <c r="O442" s="52" t="s">
        <v>119</v>
      </c>
      <c r="P442" s="52" t="str">
        <f t="shared" si="48"/>
        <v>Haz_11 Vehicle obstructing roadway</v>
      </c>
    </row>
    <row r="443" spans="1:16" x14ac:dyDescent="0.2">
      <c r="A443" s="52" t="s">
        <v>377</v>
      </c>
      <c r="B443" s="52" t="s">
        <v>378</v>
      </c>
      <c r="C443" s="52" t="str">
        <f t="shared" si="42"/>
        <v>I2 Vehicle leaves roadway - exits carriageway</v>
      </c>
      <c r="E443" s="52" t="s">
        <v>11</v>
      </c>
      <c r="F443" s="52" t="s">
        <v>206</v>
      </c>
      <c r="G443" s="52" t="s">
        <v>194</v>
      </c>
      <c r="H443" s="52" t="s">
        <v>207</v>
      </c>
      <c r="I443" s="52" t="str">
        <f t="shared" si="43"/>
        <v>C046 Time Critical Destination other than Public Transport (sub-cause)</v>
      </c>
      <c r="J443" s="52" t="str">
        <f t="shared" si="44"/>
        <v>C040 Pedestrian crossing roadway</v>
      </c>
      <c r="K443" s="52" t="str">
        <f t="shared" si="45"/>
        <v>C046 Time Critical Destination other than Public Transport (sub-cause)</v>
      </c>
      <c r="L443" s="52" t="str">
        <f t="shared" si="46"/>
        <v>H023</v>
      </c>
      <c r="M443" s="52" t="str">
        <f t="shared" si="47"/>
        <v>Vehicle stops in/on roadway</v>
      </c>
      <c r="N443" s="52" t="s">
        <v>39</v>
      </c>
      <c r="O443" s="52" t="s">
        <v>119</v>
      </c>
      <c r="P443" s="52" t="str">
        <f t="shared" si="48"/>
        <v>Haz_11 Vehicle obstructing roadway</v>
      </c>
    </row>
    <row r="444" spans="1:16" x14ac:dyDescent="0.2">
      <c r="A444" s="52" t="s">
        <v>111</v>
      </c>
      <c r="B444" s="52" t="s">
        <v>112</v>
      </c>
      <c r="C444" s="52" t="str">
        <f t="shared" si="42"/>
        <v>I1 Vehicles collide in/on roadway</v>
      </c>
      <c r="E444" s="52" t="s">
        <v>11</v>
      </c>
      <c r="F444" s="52" t="s">
        <v>208</v>
      </c>
      <c r="G444" s="52" t="s">
        <v>114</v>
      </c>
      <c r="H444" s="52" t="s">
        <v>209</v>
      </c>
      <c r="I444" s="52" t="str">
        <f t="shared" si="43"/>
        <v>C047 Pedestrian in/on roadway (not crossing)</v>
      </c>
      <c r="J444" s="52" t="str">
        <f t="shared" si="44"/>
        <v>C047 Pedestrian in/on roadway (not crossing)</v>
      </c>
      <c r="K444" s="52" t="str">
        <f t="shared" si="45"/>
        <v/>
      </c>
      <c r="L444" s="52" t="str">
        <f t="shared" si="46"/>
        <v>H023</v>
      </c>
      <c r="M444" s="52" t="str">
        <f t="shared" si="47"/>
        <v>Vehicle stops in/on roadway</v>
      </c>
      <c r="N444" s="52" t="s">
        <v>39</v>
      </c>
      <c r="O444" s="52" t="s">
        <v>119</v>
      </c>
      <c r="P444" s="52" t="str">
        <f t="shared" si="48"/>
        <v>Haz_11 Vehicle obstructing roadway</v>
      </c>
    </row>
    <row r="445" spans="1:16" x14ac:dyDescent="0.2">
      <c r="A445" s="52" t="s">
        <v>377</v>
      </c>
      <c r="B445" s="52" t="s">
        <v>378</v>
      </c>
      <c r="C445" s="52" t="str">
        <f t="shared" si="42"/>
        <v>I2 Vehicle leaves roadway - exits carriageway</v>
      </c>
      <c r="E445" s="52" t="s">
        <v>11</v>
      </c>
      <c r="F445" s="52" t="s">
        <v>208</v>
      </c>
      <c r="G445" s="52" t="s">
        <v>114</v>
      </c>
      <c r="H445" s="52" t="s">
        <v>209</v>
      </c>
      <c r="I445" s="52" t="str">
        <f t="shared" si="43"/>
        <v>C047 Pedestrian in/on roadway (not crossing)</v>
      </c>
      <c r="J445" s="52" t="str">
        <f t="shared" si="44"/>
        <v>C047 Pedestrian in/on roadway (not crossing)</v>
      </c>
      <c r="K445" s="52" t="str">
        <f t="shared" si="45"/>
        <v/>
      </c>
      <c r="L445" s="52" t="str">
        <f t="shared" si="46"/>
        <v>H023</v>
      </c>
      <c r="M445" s="52" t="str">
        <f t="shared" si="47"/>
        <v>Vehicle stops in/on roadway</v>
      </c>
      <c r="N445" s="52" t="s">
        <v>39</v>
      </c>
      <c r="O445" s="52" t="s">
        <v>119</v>
      </c>
      <c r="P445" s="52" t="str">
        <f t="shared" si="48"/>
        <v>Haz_11 Vehicle obstructing roadway</v>
      </c>
    </row>
    <row r="446" spans="1:16" x14ac:dyDescent="0.2">
      <c r="A446" s="52" t="s">
        <v>111</v>
      </c>
      <c r="B446" s="52" t="s">
        <v>112</v>
      </c>
      <c r="C446" s="52" t="str">
        <f t="shared" si="42"/>
        <v>I1 Vehicles collide in/on roadway</v>
      </c>
      <c r="E446" s="52" t="s">
        <v>11</v>
      </c>
      <c r="F446" s="52" t="s">
        <v>210</v>
      </c>
      <c r="G446" s="52" t="s">
        <v>208</v>
      </c>
      <c r="H446" s="52" t="s">
        <v>211</v>
      </c>
      <c r="I446" s="52" t="str">
        <f t="shared" si="43"/>
        <v>C048 Drivers and passengers around the scene of a minor incident  (sub-cause)</v>
      </c>
      <c r="J446" s="52" t="str">
        <f t="shared" si="44"/>
        <v>C047 Pedestrian in/on roadway (not crossing)</v>
      </c>
      <c r="K446" s="52" t="str">
        <f t="shared" si="45"/>
        <v>C048 Drivers and passengers around the scene of a minor incident  (sub-cause)</v>
      </c>
      <c r="L446" s="52" t="str">
        <f t="shared" si="46"/>
        <v>H023</v>
      </c>
      <c r="M446" s="52" t="str">
        <f t="shared" si="47"/>
        <v>Vehicle stops in/on roadway</v>
      </c>
      <c r="N446" s="52" t="s">
        <v>39</v>
      </c>
      <c r="O446" s="52" t="s">
        <v>119</v>
      </c>
      <c r="P446" s="52" t="str">
        <f t="shared" si="48"/>
        <v>Haz_11 Vehicle obstructing roadway</v>
      </c>
    </row>
    <row r="447" spans="1:16" x14ac:dyDescent="0.2">
      <c r="A447" s="52" t="s">
        <v>377</v>
      </c>
      <c r="B447" s="52" t="s">
        <v>378</v>
      </c>
      <c r="C447" s="52" t="str">
        <f t="shared" si="42"/>
        <v>I2 Vehicle leaves roadway - exits carriageway</v>
      </c>
      <c r="E447" s="52" t="s">
        <v>11</v>
      </c>
      <c r="F447" s="52" t="s">
        <v>210</v>
      </c>
      <c r="G447" s="52" t="s">
        <v>208</v>
      </c>
      <c r="H447" s="52" t="s">
        <v>211</v>
      </c>
      <c r="I447" s="52" t="str">
        <f t="shared" si="43"/>
        <v>C048 Drivers and passengers around the scene of a minor incident  (sub-cause)</v>
      </c>
      <c r="J447" s="52" t="str">
        <f t="shared" si="44"/>
        <v>C047 Pedestrian in/on roadway (not crossing)</v>
      </c>
      <c r="K447" s="52" t="str">
        <f t="shared" si="45"/>
        <v>C048 Drivers and passengers around the scene of a minor incident  (sub-cause)</v>
      </c>
      <c r="L447" s="52" t="str">
        <f t="shared" si="46"/>
        <v>H023</v>
      </c>
      <c r="M447" s="52" t="str">
        <f t="shared" si="47"/>
        <v>Vehicle stops in/on roadway</v>
      </c>
      <c r="N447" s="52" t="s">
        <v>39</v>
      </c>
      <c r="O447" s="52" t="s">
        <v>119</v>
      </c>
      <c r="P447" s="52" t="str">
        <f t="shared" si="48"/>
        <v>Haz_11 Vehicle obstructing roadway</v>
      </c>
    </row>
    <row r="448" spans="1:16" x14ac:dyDescent="0.2">
      <c r="A448" s="52" t="s">
        <v>111</v>
      </c>
      <c r="B448" s="52" t="s">
        <v>112</v>
      </c>
      <c r="C448" s="52" t="str">
        <f t="shared" si="42"/>
        <v>I1 Vehicles collide in/on roadway</v>
      </c>
      <c r="E448" s="52" t="s">
        <v>11</v>
      </c>
      <c r="F448" s="52" t="s">
        <v>212</v>
      </c>
      <c r="G448" s="52" t="s">
        <v>208</v>
      </c>
      <c r="H448" s="52" t="s">
        <v>213</v>
      </c>
      <c r="I448" s="52" t="str">
        <f t="shared" si="43"/>
        <v>C049 Person trying to repair/inspect vehicle in running lane/attempting to pull over into central reserve  (sub-cause)</v>
      </c>
      <c r="J448" s="52" t="str">
        <f t="shared" si="44"/>
        <v>C047 Pedestrian in/on roadway (not crossing)</v>
      </c>
      <c r="K448" s="52" t="str">
        <f t="shared" si="45"/>
        <v>C049 Person trying to repair/inspect vehicle in running lane/attempting to pull over into central reserve  (sub-cause)</v>
      </c>
      <c r="L448" s="52" t="str">
        <f t="shared" si="46"/>
        <v>H023</v>
      </c>
      <c r="M448" s="52" t="str">
        <f t="shared" si="47"/>
        <v>Vehicle stops in/on roadway</v>
      </c>
      <c r="N448" s="52" t="s">
        <v>39</v>
      </c>
      <c r="O448" s="52" t="s">
        <v>119</v>
      </c>
      <c r="P448" s="52" t="str">
        <f t="shared" si="48"/>
        <v>Haz_11 Vehicle obstructing roadway</v>
      </c>
    </row>
    <row r="449" spans="1:16" x14ac:dyDescent="0.2">
      <c r="A449" s="52" t="s">
        <v>377</v>
      </c>
      <c r="B449" s="52" t="s">
        <v>378</v>
      </c>
      <c r="C449" s="52" t="str">
        <f t="shared" si="42"/>
        <v>I2 Vehicle leaves roadway - exits carriageway</v>
      </c>
      <c r="E449" s="52" t="s">
        <v>11</v>
      </c>
      <c r="F449" s="52" t="s">
        <v>212</v>
      </c>
      <c r="G449" s="52" t="s">
        <v>208</v>
      </c>
      <c r="H449" s="52" t="s">
        <v>213</v>
      </c>
      <c r="I449" s="52" t="str">
        <f t="shared" si="43"/>
        <v>C049 Person trying to repair/inspect vehicle in running lane/attempting to pull over into central reserve  (sub-cause)</v>
      </c>
      <c r="J449" s="52" t="str">
        <f t="shared" si="44"/>
        <v>C047 Pedestrian in/on roadway (not crossing)</v>
      </c>
      <c r="K449" s="52" t="str">
        <f t="shared" si="45"/>
        <v>C049 Person trying to repair/inspect vehicle in running lane/attempting to pull over into central reserve  (sub-cause)</v>
      </c>
      <c r="L449" s="52" t="str">
        <f t="shared" si="46"/>
        <v>H023</v>
      </c>
      <c r="M449" s="52" t="str">
        <f t="shared" si="47"/>
        <v>Vehicle stops in/on roadway</v>
      </c>
      <c r="N449" s="52" t="s">
        <v>39</v>
      </c>
      <c r="O449" s="52" t="s">
        <v>119</v>
      </c>
      <c r="P449" s="52" t="str">
        <f t="shared" si="48"/>
        <v>Haz_11 Vehicle obstructing roadway</v>
      </c>
    </row>
    <row r="450" spans="1:16" x14ac:dyDescent="0.2">
      <c r="A450" s="52" t="s">
        <v>111</v>
      </c>
      <c r="B450" s="52" t="s">
        <v>112</v>
      </c>
      <c r="C450" s="52" t="str">
        <f t="shared" si="42"/>
        <v>I1 Vehicles collide in/on roadway</v>
      </c>
      <c r="E450" s="52" t="s">
        <v>11</v>
      </c>
      <c r="F450" s="52" t="s">
        <v>214</v>
      </c>
      <c r="G450" s="52" t="s">
        <v>208</v>
      </c>
      <c r="H450" s="52" t="s">
        <v>1324</v>
      </c>
      <c r="I450" s="52" t="str">
        <f t="shared" si="43"/>
        <v>C051 Pedestrian / Cyclist assumes has priority over vehicles (will not move)  (sub-cause)</v>
      </c>
      <c r="J450" s="52" t="str">
        <f t="shared" si="44"/>
        <v>C047 Pedestrian in/on roadway (not crossing)</v>
      </c>
      <c r="K450" s="52" t="str">
        <f t="shared" si="45"/>
        <v>C051 Pedestrian / Cyclist assumes has priority over vehicles (will not move)  (sub-cause)</v>
      </c>
      <c r="L450" s="52" t="str">
        <f t="shared" si="46"/>
        <v>H023</v>
      </c>
      <c r="M450" s="52" t="str">
        <f t="shared" si="47"/>
        <v>Vehicle stops in/on roadway</v>
      </c>
      <c r="N450" s="52" t="s">
        <v>39</v>
      </c>
      <c r="O450" s="52" t="s">
        <v>119</v>
      </c>
      <c r="P450" s="52" t="str">
        <f t="shared" si="48"/>
        <v>Haz_11 Vehicle obstructing roadway</v>
      </c>
    </row>
    <row r="451" spans="1:16" x14ac:dyDescent="0.2">
      <c r="A451" s="52" t="s">
        <v>377</v>
      </c>
      <c r="B451" s="52" t="s">
        <v>378</v>
      </c>
      <c r="C451" s="52" t="str">
        <f t="shared" ref="C451:C514" si="49">A451&amp;" "&amp;B451</f>
        <v>I2 Vehicle leaves roadway - exits carriageway</v>
      </c>
      <c r="E451" s="52" t="s">
        <v>11</v>
      </c>
      <c r="F451" s="52" t="s">
        <v>214</v>
      </c>
      <c r="G451" s="52" t="s">
        <v>208</v>
      </c>
      <c r="H451" s="52" t="s">
        <v>1324</v>
      </c>
      <c r="I451" s="52" t="str">
        <f t="shared" ref="I451:I514" si="50">F451&amp;" "&amp;H451</f>
        <v>C051 Pedestrian / Cyclist assumes has priority over vehicles (will not move)  (sub-cause)</v>
      </c>
      <c r="J451" s="52" t="str">
        <f t="shared" ref="J451:J514" si="51">IF(G451="NULL",I451,IF(ISNA(VLOOKUP(G451,$F$3:$I$2463,4,FALSE)),"",(VLOOKUP(G451,$F$3:$I$2463,4,FALSE))))</f>
        <v>C047 Pedestrian in/on roadway (not crossing)</v>
      </c>
      <c r="K451" s="52" t="str">
        <f t="shared" ref="K451:K514" si="52">IF(G451&lt;&gt;"",IF(G451&lt;&gt;"NULL",I451,""),"")</f>
        <v>C051 Pedestrian / Cyclist assumes has priority over vehicles (will not move)  (sub-cause)</v>
      </c>
      <c r="L451" s="52" t="str">
        <f t="shared" ref="L451:L514" si="53">LEFT(N451,4)</f>
        <v>H023</v>
      </c>
      <c r="M451" s="52" t="str">
        <f t="shared" ref="M451:M514" si="54">IF(N451&lt;&gt;"",RIGHT(N451,LEN(N451)-5),"")</f>
        <v>Vehicle stops in/on roadway</v>
      </c>
      <c r="N451" s="52" t="s">
        <v>39</v>
      </c>
      <c r="O451" s="52" t="s">
        <v>119</v>
      </c>
      <c r="P451" s="52" t="str">
        <f t="shared" ref="P451:P514" si="55">IF(E451&lt;&gt;0,E451,"")</f>
        <v>Haz_11 Vehicle obstructing roadway</v>
      </c>
    </row>
    <row r="452" spans="1:16" x14ac:dyDescent="0.2">
      <c r="A452" s="52" t="s">
        <v>111</v>
      </c>
      <c r="B452" s="52" t="s">
        <v>112</v>
      </c>
      <c r="C452" s="52" t="str">
        <f t="shared" si="49"/>
        <v>I1 Vehicles collide in/on roadway</v>
      </c>
      <c r="E452" s="52" t="s">
        <v>11</v>
      </c>
      <c r="F452" s="52" t="s">
        <v>215</v>
      </c>
      <c r="G452" s="52" t="s">
        <v>208</v>
      </c>
      <c r="H452" s="52" t="s">
        <v>1325</v>
      </c>
      <c r="I452" s="52" t="str">
        <f t="shared" si="50"/>
        <v>C052 Lack of awareness by Pedestrain / Cyclist of vehicular network  (sub-cause)</v>
      </c>
      <c r="J452" s="52" t="str">
        <f t="shared" si="51"/>
        <v>C047 Pedestrian in/on roadway (not crossing)</v>
      </c>
      <c r="K452" s="52" t="str">
        <f t="shared" si="52"/>
        <v>C052 Lack of awareness by Pedestrain / Cyclist of vehicular network  (sub-cause)</v>
      </c>
      <c r="L452" s="52" t="str">
        <f t="shared" si="53"/>
        <v>H023</v>
      </c>
      <c r="M452" s="52" t="str">
        <f t="shared" si="54"/>
        <v>Vehicle stops in/on roadway</v>
      </c>
      <c r="N452" s="52" t="s">
        <v>39</v>
      </c>
      <c r="O452" s="52" t="s">
        <v>119</v>
      </c>
      <c r="P452" s="52" t="str">
        <f t="shared" si="55"/>
        <v>Haz_11 Vehicle obstructing roadway</v>
      </c>
    </row>
    <row r="453" spans="1:16" x14ac:dyDescent="0.2">
      <c r="A453" s="52" t="s">
        <v>377</v>
      </c>
      <c r="B453" s="52" t="s">
        <v>378</v>
      </c>
      <c r="C453" s="52" t="str">
        <f t="shared" si="49"/>
        <v>I2 Vehicle leaves roadway - exits carriageway</v>
      </c>
      <c r="E453" s="52" t="s">
        <v>11</v>
      </c>
      <c r="F453" s="52" t="s">
        <v>215</v>
      </c>
      <c r="G453" s="52" t="s">
        <v>208</v>
      </c>
      <c r="H453" s="52" t="s">
        <v>1325</v>
      </c>
      <c r="I453" s="52" t="str">
        <f t="shared" si="50"/>
        <v>C052 Lack of awareness by Pedestrain / Cyclist of vehicular network  (sub-cause)</v>
      </c>
      <c r="J453" s="52" t="str">
        <f t="shared" si="51"/>
        <v>C047 Pedestrian in/on roadway (not crossing)</v>
      </c>
      <c r="K453" s="52" t="str">
        <f t="shared" si="52"/>
        <v>C052 Lack of awareness by Pedestrain / Cyclist of vehicular network  (sub-cause)</v>
      </c>
      <c r="L453" s="52" t="str">
        <f t="shared" si="53"/>
        <v>H023</v>
      </c>
      <c r="M453" s="52" t="str">
        <f t="shared" si="54"/>
        <v>Vehicle stops in/on roadway</v>
      </c>
      <c r="N453" s="52" t="s">
        <v>39</v>
      </c>
      <c r="O453" s="52" t="s">
        <v>119</v>
      </c>
      <c r="P453" s="52" t="str">
        <f t="shared" si="55"/>
        <v>Haz_11 Vehicle obstructing roadway</v>
      </c>
    </row>
    <row r="454" spans="1:16" x14ac:dyDescent="0.2">
      <c r="A454" s="52" t="s">
        <v>111</v>
      </c>
      <c r="B454" s="52" t="s">
        <v>112</v>
      </c>
      <c r="C454" s="52" t="str">
        <f t="shared" si="49"/>
        <v>I1 Vehicles collide in/on roadway</v>
      </c>
      <c r="E454" s="52" t="s">
        <v>11</v>
      </c>
      <c r="F454" s="52" t="s">
        <v>216</v>
      </c>
      <c r="G454" s="52" t="s">
        <v>208</v>
      </c>
      <c r="H454" s="52" t="s">
        <v>1326</v>
      </c>
      <c r="I454" s="52" t="str">
        <f t="shared" si="50"/>
        <v>C053 Pedestrian / Cyclist unable to hear/see approaching vehicle  (sub-cause)</v>
      </c>
      <c r="J454" s="52" t="str">
        <f t="shared" si="51"/>
        <v>C047 Pedestrian in/on roadway (not crossing)</v>
      </c>
      <c r="K454" s="52" t="str">
        <f t="shared" si="52"/>
        <v>C053 Pedestrian / Cyclist unable to hear/see approaching vehicle  (sub-cause)</v>
      </c>
      <c r="L454" s="52" t="str">
        <f t="shared" si="53"/>
        <v>H023</v>
      </c>
      <c r="M454" s="52" t="str">
        <f t="shared" si="54"/>
        <v>Vehicle stops in/on roadway</v>
      </c>
      <c r="N454" s="52" t="s">
        <v>39</v>
      </c>
      <c r="O454" s="52" t="s">
        <v>119</v>
      </c>
      <c r="P454" s="52" t="str">
        <f t="shared" si="55"/>
        <v>Haz_11 Vehicle obstructing roadway</v>
      </c>
    </row>
    <row r="455" spans="1:16" x14ac:dyDescent="0.2">
      <c r="A455" s="52" t="s">
        <v>377</v>
      </c>
      <c r="B455" s="52" t="s">
        <v>378</v>
      </c>
      <c r="C455" s="52" t="str">
        <f t="shared" si="49"/>
        <v>I2 Vehicle leaves roadway - exits carriageway</v>
      </c>
      <c r="E455" s="52" t="s">
        <v>11</v>
      </c>
      <c r="F455" s="52" t="s">
        <v>216</v>
      </c>
      <c r="G455" s="52" t="s">
        <v>208</v>
      </c>
      <c r="H455" s="52" t="s">
        <v>1326</v>
      </c>
      <c r="I455" s="52" t="str">
        <f t="shared" si="50"/>
        <v>C053 Pedestrian / Cyclist unable to hear/see approaching vehicle  (sub-cause)</v>
      </c>
      <c r="J455" s="52" t="str">
        <f t="shared" si="51"/>
        <v>C047 Pedestrian in/on roadway (not crossing)</v>
      </c>
      <c r="K455" s="52" t="str">
        <f t="shared" si="52"/>
        <v>C053 Pedestrian / Cyclist unable to hear/see approaching vehicle  (sub-cause)</v>
      </c>
      <c r="L455" s="52" t="str">
        <f t="shared" si="53"/>
        <v>H023</v>
      </c>
      <c r="M455" s="52" t="str">
        <f t="shared" si="54"/>
        <v>Vehicle stops in/on roadway</v>
      </c>
      <c r="N455" s="52" t="s">
        <v>39</v>
      </c>
      <c r="O455" s="52" t="s">
        <v>119</v>
      </c>
      <c r="P455" s="52" t="str">
        <f t="shared" si="55"/>
        <v>Haz_11 Vehicle obstructing roadway</v>
      </c>
    </row>
    <row r="456" spans="1:16" x14ac:dyDescent="0.2">
      <c r="A456" s="52" t="s">
        <v>111</v>
      </c>
      <c r="B456" s="52" t="s">
        <v>112</v>
      </c>
      <c r="C456" s="52" t="str">
        <f t="shared" si="49"/>
        <v>I1 Vehicles collide in/on roadway</v>
      </c>
      <c r="E456" s="52" t="s">
        <v>11</v>
      </c>
      <c r="F456" s="52" t="s">
        <v>217</v>
      </c>
      <c r="G456" s="52" t="s">
        <v>208</v>
      </c>
      <c r="H456" s="52" t="s">
        <v>218</v>
      </c>
      <c r="I456" s="52" t="str">
        <f t="shared" si="50"/>
        <v>C054 Pedestrian/cyclist unable to move (e.g. shoe/wheel trapped in tracks)  (sub-cause)</v>
      </c>
      <c r="J456" s="52" t="str">
        <f t="shared" si="51"/>
        <v>C047 Pedestrian in/on roadway (not crossing)</v>
      </c>
      <c r="K456" s="52" t="str">
        <f t="shared" si="52"/>
        <v>C054 Pedestrian/cyclist unable to move (e.g. shoe/wheel trapped in tracks)  (sub-cause)</v>
      </c>
      <c r="L456" s="52" t="str">
        <f t="shared" si="53"/>
        <v>H023</v>
      </c>
      <c r="M456" s="52" t="str">
        <f t="shared" si="54"/>
        <v>Vehicle stops in/on roadway</v>
      </c>
      <c r="N456" s="52" t="s">
        <v>39</v>
      </c>
      <c r="O456" s="52" t="s">
        <v>119</v>
      </c>
      <c r="P456" s="52" t="str">
        <f t="shared" si="55"/>
        <v>Haz_11 Vehicle obstructing roadway</v>
      </c>
    </row>
    <row r="457" spans="1:16" x14ac:dyDescent="0.2">
      <c r="A457" s="52" t="s">
        <v>377</v>
      </c>
      <c r="B457" s="52" t="s">
        <v>378</v>
      </c>
      <c r="C457" s="52" t="str">
        <f t="shared" si="49"/>
        <v>I2 Vehicle leaves roadway - exits carriageway</v>
      </c>
      <c r="E457" s="52" t="s">
        <v>11</v>
      </c>
      <c r="F457" s="52" t="s">
        <v>217</v>
      </c>
      <c r="G457" s="52" t="s">
        <v>208</v>
      </c>
      <c r="H457" s="52" t="s">
        <v>218</v>
      </c>
      <c r="I457" s="52" t="str">
        <f t="shared" si="50"/>
        <v>C054 Pedestrian/cyclist unable to move (e.g. shoe/wheel trapped in tracks)  (sub-cause)</v>
      </c>
      <c r="J457" s="52" t="str">
        <f t="shared" si="51"/>
        <v>C047 Pedestrian in/on roadway (not crossing)</v>
      </c>
      <c r="K457" s="52" t="str">
        <f t="shared" si="52"/>
        <v>C054 Pedestrian/cyclist unable to move (e.g. shoe/wheel trapped in tracks)  (sub-cause)</v>
      </c>
      <c r="L457" s="52" t="str">
        <f t="shared" si="53"/>
        <v>H023</v>
      </c>
      <c r="M457" s="52" t="str">
        <f t="shared" si="54"/>
        <v>Vehicle stops in/on roadway</v>
      </c>
      <c r="N457" s="52" t="s">
        <v>39</v>
      </c>
      <c r="O457" s="52" t="s">
        <v>119</v>
      </c>
      <c r="P457" s="52" t="str">
        <f t="shared" si="55"/>
        <v>Haz_11 Vehicle obstructing roadway</v>
      </c>
    </row>
    <row r="458" spans="1:16" x14ac:dyDescent="0.2">
      <c r="A458" s="52" t="s">
        <v>111</v>
      </c>
      <c r="B458" s="52" t="s">
        <v>112</v>
      </c>
      <c r="C458" s="52" t="str">
        <f t="shared" si="49"/>
        <v>I1 Vehicles collide in/on roadway</v>
      </c>
      <c r="E458" s="52" t="s">
        <v>11</v>
      </c>
      <c r="F458" s="52" t="s">
        <v>219</v>
      </c>
      <c r="G458" s="52" t="s">
        <v>208</v>
      </c>
      <c r="H458" s="52" t="s">
        <v>220</v>
      </c>
      <c r="I458" s="52" t="str">
        <f t="shared" si="50"/>
        <v>C055 March or Demonstration  (sub-cause)</v>
      </c>
      <c r="J458" s="52" t="str">
        <f t="shared" si="51"/>
        <v>C047 Pedestrian in/on roadway (not crossing)</v>
      </c>
      <c r="K458" s="52" t="str">
        <f t="shared" si="52"/>
        <v>C055 March or Demonstration  (sub-cause)</v>
      </c>
      <c r="L458" s="52" t="str">
        <f t="shared" si="53"/>
        <v>H023</v>
      </c>
      <c r="M458" s="52" t="str">
        <f t="shared" si="54"/>
        <v>Vehicle stops in/on roadway</v>
      </c>
      <c r="N458" s="52" t="s">
        <v>39</v>
      </c>
      <c r="O458" s="52" t="s">
        <v>119</v>
      </c>
      <c r="P458" s="52" t="str">
        <f t="shared" si="55"/>
        <v>Haz_11 Vehicle obstructing roadway</v>
      </c>
    </row>
    <row r="459" spans="1:16" x14ac:dyDescent="0.2">
      <c r="A459" s="52" t="s">
        <v>377</v>
      </c>
      <c r="B459" s="52" t="s">
        <v>378</v>
      </c>
      <c r="C459" s="52" t="str">
        <f t="shared" si="49"/>
        <v>I2 Vehicle leaves roadway - exits carriageway</v>
      </c>
      <c r="E459" s="52" t="s">
        <v>11</v>
      </c>
      <c r="F459" s="52" t="s">
        <v>219</v>
      </c>
      <c r="G459" s="52" t="s">
        <v>208</v>
      </c>
      <c r="H459" s="52" t="s">
        <v>220</v>
      </c>
      <c r="I459" s="52" t="str">
        <f t="shared" si="50"/>
        <v>C055 March or Demonstration  (sub-cause)</v>
      </c>
      <c r="J459" s="52" t="str">
        <f t="shared" si="51"/>
        <v>C047 Pedestrian in/on roadway (not crossing)</v>
      </c>
      <c r="K459" s="52" t="str">
        <f t="shared" si="52"/>
        <v>C055 March or Demonstration  (sub-cause)</v>
      </c>
      <c r="L459" s="52" t="str">
        <f t="shared" si="53"/>
        <v>H023</v>
      </c>
      <c r="M459" s="52" t="str">
        <f t="shared" si="54"/>
        <v>Vehicle stops in/on roadway</v>
      </c>
      <c r="N459" s="52" t="s">
        <v>39</v>
      </c>
      <c r="O459" s="52" t="s">
        <v>119</v>
      </c>
      <c r="P459" s="52" t="str">
        <f t="shared" si="55"/>
        <v>Haz_11 Vehicle obstructing roadway</v>
      </c>
    </row>
    <row r="460" spans="1:16" x14ac:dyDescent="0.2">
      <c r="A460" s="52" t="s">
        <v>111</v>
      </c>
      <c r="B460" s="52" t="s">
        <v>112</v>
      </c>
      <c r="C460" s="52" t="str">
        <f t="shared" si="49"/>
        <v>I1 Vehicles collide in/on roadway</v>
      </c>
      <c r="E460" s="52" t="s">
        <v>11</v>
      </c>
      <c r="F460" s="52" t="s">
        <v>221</v>
      </c>
      <c r="G460" s="52" t="s">
        <v>208</v>
      </c>
      <c r="H460" s="52" t="s">
        <v>222</v>
      </c>
      <c r="I460" s="52" t="str">
        <f t="shared" si="50"/>
        <v>C056 Attempted Suicide (sub-cause)</v>
      </c>
      <c r="J460" s="52" t="str">
        <f t="shared" si="51"/>
        <v>C047 Pedestrian in/on roadway (not crossing)</v>
      </c>
      <c r="K460" s="52" t="str">
        <f t="shared" si="52"/>
        <v>C056 Attempted Suicide (sub-cause)</v>
      </c>
      <c r="L460" s="52" t="str">
        <f t="shared" si="53"/>
        <v>H023</v>
      </c>
      <c r="M460" s="52" t="str">
        <f t="shared" si="54"/>
        <v>Vehicle stops in/on roadway</v>
      </c>
      <c r="N460" s="52" t="s">
        <v>39</v>
      </c>
      <c r="O460" s="52" t="s">
        <v>119</v>
      </c>
      <c r="P460" s="52" t="str">
        <f t="shared" si="55"/>
        <v>Haz_11 Vehicle obstructing roadway</v>
      </c>
    </row>
    <row r="461" spans="1:16" x14ac:dyDescent="0.2">
      <c r="A461" s="52" t="s">
        <v>377</v>
      </c>
      <c r="B461" s="52" t="s">
        <v>378</v>
      </c>
      <c r="C461" s="52" t="str">
        <f t="shared" si="49"/>
        <v>I2 Vehicle leaves roadway - exits carriageway</v>
      </c>
      <c r="E461" s="52" t="s">
        <v>11</v>
      </c>
      <c r="F461" s="52" t="s">
        <v>221</v>
      </c>
      <c r="G461" s="52" t="s">
        <v>208</v>
      </c>
      <c r="H461" s="52" t="s">
        <v>222</v>
      </c>
      <c r="I461" s="52" t="str">
        <f t="shared" si="50"/>
        <v>C056 Attempted Suicide (sub-cause)</v>
      </c>
      <c r="J461" s="52" t="str">
        <f t="shared" si="51"/>
        <v>C047 Pedestrian in/on roadway (not crossing)</v>
      </c>
      <c r="K461" s="52" t="str">
        <f t="shared" si="52"/>
        <v>C056 Attempted Suicide (sub-cause)</v>
      </c>
      <c r="L461" s="52" t="str">
        <f t="shared" si="53"/>
        <v>H023</v>
      </c>
      <c r="M461" s="52" t="str">
        <f t="shared" si="54"/>
        <v>Vehicle stops in/on roadway</v>
      </c>
      <c r="N461" s="52" t="s">
        <v>39</v>
      </c>
      <c r="O461" s="52" t="s">
        <v>119</v>
      </c>
      <c r="P461" s="52" t="str">
        <f t="shared" si="55"/>
        <v>Haz_11 Vehicle obstructing roadway</v>
      </c>
    </row>
    <row r="462" spans="1:16" x14ac:dyDescent="0.2">
      <c r="A462" s="52" t="s">
        <v>111</v>
      </c>
      <c r="B462" s="52" t="s">
        <v>112</v>
      </c>
      <c r="C462" s="52" t="str">
        <f t="shared" si="49"/>
        <v>I1 Vehicles collide in/on roadway</v>
      </c>
      <c r="E462" s="52" t="s">
        <v>11</v>
      </c>
      <c r="F462" s="52" t="s">
        <v>223</v>
      </c>
      <c r="G462" s="52" t="s">
        <v>208</v>
      </c>
      <c r="H462" s="52" t="s">
        <v>1327</v>
      </c>
      <c r="I462" s="52" t="str">
        <f t="shared" si="50"/>
        <v>C057 Pedestrian / Cyclist misjudges width of approaching vehicle (sub-cause)</v>
      </c>
      <c r="J462" s="52" t="str">
        <f t="shared" si="51"/>
        <v>C047 Pedestrian in/on roadway (not crossing)</v>
      </c>
      <c r="K462" s="52" t="str">
        <f t="shared" si="52"/>
        <v>C057 Pedestrian / Cyclist misjudges width of approaching vehicle (sub-cause)</v>
      </c>
      <c r="L462" s="52" t="str">
        <f t="shared" si="53"/>
        <v>H023</v>
      </c>
      <c r="M462" s="52" t="str">
        <f t="shared" si="54"/>
        <v>Vehicle stops in/on roadway</v>
      </c>
      <c r="N462" s="52" t="s">
        <v>39</v>
      </c>
      <c r="O462" s="52" t="s">
        <v>119</v>
      </c>
      <c r="P462" s="52" t="str">
        <f t="shared" si="55"/>
        <v>Haz_11 Vehicle obstructing roadway</v>
      </c>
    </row>
    <row r="463" spans="1:16" x14ac:dyDescent="0.2">
      <c r="A463" s="52" t="s">
        <v>377</v>
      </c>
      <c r="B463" s="52" t="s">
        <v>378</v>
      </c>
      <c r="C463" s="52" t="str">
        <f t="shared" si="49"/>
        <v>I2 Vehicle leaves roadway - exits carriageway</v>
      </c>
      <c r="E463" s="52" t="s">
        <v>11</v>
      </c>
      <c r="F463" s="52" t="s">
        <v>223</v>
      </c>
      <c r="G463" s="52" t="s">
        <v>208</v>
      </c>
      <c r="H463" s="52" t="s">
        <v>1327</v>
      </c>
      <c r="I463" s="52" t="str">
        <f t="shared" si="50"/>
        <v>C057 Pedestrian / Cyclist misjudges width of approaching vehicle (sub-cause)</v>
      </c>
      <c r="J463" s="52" t="str">
        <f t="shared" si="51"/>
        <v>C047 Pedestrian in/on roadway (not crossing)</v>
      </c>
      <c r="K463" s="52" t="str">
        <f t="shared" si="52"/>
        <v>C057 Pedestrian / Cyclist misjudges width of approaching vehicle (sub-cause)</v>
      </c>
      <c r="L463" s="52" t="str">
        <f t="shared" si="53"/>
        <v>H023</v>
      </c>
      <c r="M463" s="52" t="str">
        <f t="shared" si="54"/>
        <v>Vehicle stops in/on roadway</v>
      </c>
      <c r="N463" s="52" t="s">
        <v>39</v>
      </c>
      <c r="O463" s="52" t="s">
        <v>119</v>
      </c>
      <c r="P463" s="52" t="str">
        <f t="shared" si="55"/>
        <v>Haz_11 Vehicle obstructing roadway</v>
      </c>
    </row>
    <row r="464" spans="1:16" x14ac:dyDescent="0.2">
      <c r="A464" s="52" t="s">
        <v>111</v>
      </c>
      <c r="B464" s="52" t="s">
        <v>112</v>
      </c>
      <c r="C464" s="52" t="str">
        <f t="shared" si="49"/>
        <v>I1 Vehicles collide in/on roadway</v>
      </c>
      <c r="E464" s="52" t="s">
        <v>11</v>
      </c>
      <c r="F464" s="52" t="s">
        <v>224</v>
      </c>
      <c r="G464" s="52" t="s">
        <v>208</v>
      </c>
      <c r="H464" s="52" t="s">
        <v>225</v>
      </c>
      <c r="I464" s="52" t="str">
        <f t="shared" si="50"/>
        <v>C058 Pedestrian walking along roadway (sub-cause)</v>
      </c>
      <c r="J464" s="52" t="str">
        <f t="shared" si="51"/>
        <v>C047 Pedestrian in/on roadway (not crossing)</v>
      </c>
      <c r="K464" s="52" t="str">
        <f t="shared" si="52"/>
        <v>C058 Pedestrian walking along roadway (sub-cause)</v>
      </c>
      <c r="L464" s="52" t="str">
        <f t="shared" si="53"/>
        <v>H023</v>
      </c>
      <c r="M464" s="52" t="str">
        <f t="shared" si="54"/>
        <v>Vehicle stops in/on roadway</v>
      </c>
      <c r="N464" s="52" t="s">
        <v>39</v>
      </c>
      <c r="O464" s="52" t="s">
        <v>119</v>
      </c>
      <c r="P464" s="52" t="str">
        <f t="shared" si="55"/>
        <v>Haz_11 Vehicle obstructing roadway</v>
      </c>
    </row>
    <row r="465" spans="1:16" x14ac:dyDescent="0.2">
      <c r="A465" s="52" t="s">
        <v>377</v>
      </c>
      <c r="B465" s="52" t="s">
        <v>378</v>
      </c>
      <c r="C465" s="52" t="str">
        <f t="shared" si="49"/>
        <v>I2 Vehicle leaves roadway - exits carriageway</v>
      </c>
      <c r="E465" s="52" t="s">
        <v>11</v>
      </c>
      <c r="F465" s="52" t="s">
        <v>224</v>
      </c>
      <c r="G465" s="52" t="s">
        <v>208</v>
      </c>
      <c r="H465" s="52" t="s">
        <v>225</v>
      </c>
      <c r="I465" s="52" t="str">
        <f t="shared" si="50"/>
        <v>C058 Pedestrian walking along roadway (sub-cause)</v>
      </c>
      <c r="J465" s="52" t="str">
        <f t="shared" si="51"/>
        <v>C047 Pedestrian in/on roadway (not crossing)</v>
      </c>
      <c r="K465" s="52" t="str">
        <f t="shared" si="52"/>
        <v>C058 Pedestrian walking along roadway (sub-cause)</v>
      </c>
      <c r="L465" s="52" t="str">
        <f t="shared" si="53"/>
        <v>H023</v>
      </c>
      <c r="M465" s="52" t="str">
        <f t="shared" si="54"/>
        <v>Vehicle stops in/on roadway</v>
      </c>
      <c r="N465" s="52" t="s">
        <v>39</v>
      </c>
      <c r="O465" s="52" t="s">
        <v>119</v>
      </c>
      <c r="P465" s="52" t="str">
        <f t="shared" si="55"/>
        <v>Haz_11 Vehicle obstructing roadway</v>
      </c>
    </row>
    <row r="466" spans="1:16" x14ac:dyDescent="0.2">
      <c r="A466" s="52" t="s">
        <v>111</v>
      </c>
      <c r="B466" s="52" t="s">
        <v>112</v>
      </c>
      <c r="C466" s="52" t="str">
        <f t="shared" si="49"/>
        <v>I1 Vehicles collide in/on roadway</v>
      </c>
      <c r="E466" s="52" t="s">
        <v>11</v>
      </c>
      <c r="F466" s="52" t="s">
        <v>265</v>
      </c>
      <c r="G466" s="52" t="s">
        <v>114</v>
      </c>
      <c r="H466" s="52" t="s">
        <v>266</v>
      </c>
      <c r="I466" s="52" t="str">
        <f t="shared" si="50"/>
        <v>C082 Congestion</v>
      </c>
      <c r="J466" s="52" t="str">
        <f t="shared" si="51"/>
        <v>C082 Congestion</v>
      </c>
      <c r="K466" s="52" t="str">
        <f t="shared" si="52"/>
        <v/>
      </c>
      <c r="L466" s="52" t="str">
        <f t="shared" si="53"/>
        <v>H023</v>
      </c>
      <c r="M466" s="52" t="str">
        <f t="shared" si="54"/>
        <v>Vehicle stops in/on roadway</v>
      </c>
      <c r="N466" s="52" t="s">
        <v>39</v>
      </c>
      <c r="O466" s="52" t="s">
        <v>119</v>
      </c>
      <c r="P466" s="52" t="str">
        <f t="shared" si="55"/>
        <v>Haz_11 Vehicle obstructing roadway</v>
      </c>
    </row>
    <row r="467" spans="1:16" x14ac:dyDescent="0.2">
      <c r="A467" s="52" t="s">
        <v>377</v>
      </c>
      <c r="B467" s="52" t="s">
        <v>378</v>
      </c>
      <c r="C467" s="52" t="str">
        <f t="shared" si="49"/>
        <v>I2 Vehicle leaves roadway - exits carriageway</v>
      </c>
      <c r="E467" s="52" t="s">
        <v>11</v>
      </c>
      <c r="F467" s="52" t="s">
        <v>265</v>
      </c>
      <c r="G467" s="52" t="s">
        <v>114</v>
      </c>
      <c r="H467" s="52" t="s">
        <v>266</v>
      </c>
      <c r="I467" s="52" t="str">
        <f t="shared" si="50"/>
        <v>C082 Congestion</v>
      </c>
      <c r="J467" s="52" t="str">
        <f t="shared" si="51"/>
        <v>C082 Congestion</v>
      </c>
      <c r="K467" s="52" t="str">
        <f t="shared" si="52"/>
        <v/>
      </c>
      <c r="L467" s="52" t="str">
        <f t="shared" si="53"/>
        <v>H023</v>
      </c>
      <c r="M467" s="52" t="str">
        <f t="shared" si="54"/>
        <v>Vehicle stops in/on roadway</v>
      </c>
      <c r="N467" s="52" t="s">
        <v>39</v>
      </c>
      <c r="O467" s="52" t="s">
        <v>119</v>
      </c>
      <c r="P467" s="52" t="str">
        <f t="shared" si="55"/>
        <v>Haz_11 Vehicle obstructing roadway</v>
      </c>
    </row>
    <row r="468" spans="1:16" x14ac:dyDescent="0.2">
      <c r="A468" s="52" t="s">
        <v>111</v>
      </c>
      <c r="B468" s="52" t="s">
        <v>112</v>
      </c>
      <c r="C468" s="52" t="str">
        <f t="shared" si="49"/>
        <v>I1 Vehicles collide in/on roadway</v>
      </c>
      <c r="E468" s="52" t="s">
        <v>11</v>
      </c>
      <c r="F468" s="52" t="s">
        <v>313</v>
      </c>
      <c r="G468" s="52" t="s">
        <v>309</v>
      </c>
      <c r="H468" s="52" t="s">
        <v>314</v>
      </c>
      <c r="I468" s="52" t="str">
        <f t="shared" si="50"/>
        <v>C105 Track or points failure (sub-cause)</v>
      </c>
      <c r="J468" s="52" t="str">
        <f t="shared" si="51"/>
        <v>C109 Derailment</v>
      </c>
      <c r="K468" s="52" t="str">
        <f t="shared" si="52"/>
        <v>C105 Track or points failure (sub-cause)</v>
      </c>
      <c r="L468" s="52" t="str">
        <f t="shared" si="53"/>
        <v>H023</v>
      </c>
      <c r="M468" s="52" t="str">
        <f t="shared" si="54"/>
        <v>Vehicle stops in/on roadway</v>
      </c>
      <c r="N468" s="52" t="s">
        <v>39</v>
      </c>
      <c r="O468" s="52" t="s">
        <v>119</v>
      </c>
      <c r="P468" s="52" t="str">
        <f t="shared" si="55"/>
        <v>Haz_11 Vehicle obstructing roadway</v>
      </c>
    </row>
    <row r="469" spans="1:16" x14ac:dyDescent="0.2">
      <c r="A469" s="52" t="s">
        <v>111</v>
      </c>
      <c r="B469" s="52" t="s">
        <v>112</v>
      </c>
      <c r="C469" s="52" t="str">
        <f t="shared" si="49"/>
        <v>I1 Vehicles collide in/on roadway</v>
      </c>
      <c r="E469" s="52" t="s">
        <v>11</v>
      </c>
      <c r="F469" s="52" t="s">
        <v>315</v>
      </c>
      <c r="G469" s="52" t="s">
        <v>114</v>
      </c>
      <c r="H469" s="52" t="s">
        <v>316</v>
      </c>
      <c r="I469" s="52" t="str">
        <f t="shared" si="50"/>
        <v>C106 Animal in/on roadway</v>
      </c>
      <c r="J469" s="52" t="str">
        <f t="shared" si="51"/>
        <v>C106 Animal in/on roadway</v>
      </c>
      <c r="K469" s="52" t="str">
        <f t="shared" si="52"/>
        <v/>
      </c>
      <c r="L469" s="52" t="str">
        <f t="shared" si="53"/>
        <v>H023</v>
      </c>
      <c r="M469" s="52" t="str">
        <f t="shared" si="54"/>
        <v>Vehicle stops in/on roadway</v>
      </c>
      <c r="N469" s="52" t="s">
        <v>39</v>
      </c>
      <c r="O469" s="52" t="s">
        <v>119</v>
      </c>
      <c r="P469" s="52" t="str">
        <f t="shared" si="55"/>
        <v>Haz_11 Vehicle obstructing roadway</v>
      </c>
    </row>
    <row r="470" spans="1:16" x14ac:dyDescent="0.2">
      <c r="A470" s="52" t="s">
        <v>377</v>
      </c>
      <c r="B470" s="52" t="s">
        <v>378</v>
      </c>
      <c r="C470" s="52" t="str">
        <f t="shared" si="49"/>
        <v>I2 Vehicle leaves roadway - exits carriageway</v>
      </c>
      <c r="E470" s="52" t="s">
        <v>11</v>
      </c>
      <c r="F470" s="52" t="s">
        <v>315</v>
      </c>
      <c r="G470" s="52" t="s">
        <v>114</v>
      </c>
      <c r="H470" s="52" t="s">
        <v>316</v>
      </c>
      <c r="I470" s="52" t="str">
        <f t="shared" si="50"/>
        <v>C106 Animal in/on roadway</v>
      </c>
      <c r="J470" s="52" t="str">
        <f t="shared" si="51"/>
        <v>C106 Animal in/on roadway</v>
      </c>
      <c r="K470" s="52" t="str">
        <f t="shared" si="52"/>
        <v/>
      </c>
      <c r="L470" s="52" t="str">
        <f t="shared" si="53"/>
        <v>H023</v>
      </c>
      <c r="M470" s="52" t="str">
        <f t="shared" si="54"/>
        <v>Vehicle stops in/on roadway</v>
      </c>
      <c r="N470" s="52" t="s">
        <v>39</v>
      </c>
      <c r="O470" s="52" t="s">
        <v>119</v>
      </c>
      <c r="P470" s="52" t="str">
        <f t="shared" si="55"/>
        <v>Haz_11 Vehicle obstructing roadway</v>
      </c>
    </row>
    <row r="471" spans="1:16" x14ac:dyDescent="0.2">
      <c r="A471" s="52" t="s">
        <v>111</v>
      </c>
      <c r="B471" s="52" t="s">
        <v>112</v>
      </c>
      <c r="C471" s="52" t="str">
        <f t="shared" si="49"/>
        <v>I1 Vehicles collide in/on roadway</v>
      </c>
      <c r="E471" s="52" t="s">
        <v>11</v>
      </c>
      <c r="F471" s="52" t="s">
        <v>317</v>
      </c>
      <c r="G471" s="52" t="s">
        <v>114</v>
      </c>
      <c r="H471" s="52" t="s">
        <v>318</v>
      </c>
      <c r="I471" s="52" t="str">
        <f t="shared" si="50"/>
        <v>C107 Driver sees a police car</v>
      </c>
      <c r="J471" s="52" t="str">
        <f t="shared" si="51"/>
        <v>C107 Driver sees a police car</v>
      </c>
      <c r="K471" s="52" t="str">
        <f t="shared" si="52"/>
        <v/>
      </c>
      <c r="L471" s="52" t="str">
        <f t="shared" si="53"/>
        <v>H023</v>
      </c>
      <c r="M471" s="52" t="str">
        <f t="shared" si="54"/>
        <v>Vehicle stops in/on roadway</v>
      </c>
      <c r="N471" s="52" t="s">
        <v>39</v>
      </c>
      <c r="O471" s="52" t="s">
        <v>119</v>
      </c>
      <c r="P471" s="52" t="str">
        <f t="shared" si="55"/>
        <v>Haz_11 Vehicle obstructing roadway</v>
      </c>
    </row>
    <row r="472" spans="1:16" x14ac:dyDescent="0.2">
      <c r="A472" s="52" t="s">
        <v>377</v>
      </c>
      <c r="B472" s="52" t="s">
        <v>378</v>
      </c>
      <c r="C472" s="52" t="str">
        <f t="shared" si="49"/>
        <v>I2 Vehicle leaves roadway - exits carriageway</v>
      </c>
      <c r="E472" s="52" t="s">
        <v>11</v>
      </c>
      <c r="F472" s="52" t="s">
        <v>317</v>
      </c>
      <c r="G472" s="52" t="s">
        <v>114</v>
      </c>
      <c r="H472" s="52" t="s">
        <v>318</v>
      </c>
      <c r="I472" s="52" t="str">
        <f t="shared" si="50"/>
        <v>C107 Driver sees a police car</v>
      </c>
      <c r="J472" s="52" t="str">
        <f t="shared" si="51"/>
        <v>C107 Driver sees a police car</v>
      </c>
      <c r="K472" s="52" t="str">
        <f t="shared" si="52"/>
        <v/>
      </c>
      <c r="L472" s="52" t="str">
        <f t="shared" si="53"/>
        <v>H023</v>
      </c>
      <c r="M472" s="52" t="str">
        <f t="shared" si="54"/>
        <v>Vehicle stops in/on roadway</v>
      </c>
      <c r="N472" s="52" t="s">
        <v>39</v>
      </c>
      <c r="O472" s="52" t="s">
        <v>119</v>
      </c>
      <c r="P472" s="52" t="str">
        <f t="shared" si="55"/>
        <v>Haz_11 Vehicle obstructing roadway</v>
      </c>
    </row>
    <row r="473" spans="1:16" x14ac:dyDescent="0.2">
      <c r="A473" s="52" t="s">
        <v>111</v>
      </c>
      <c r="B473" s="52" t="s">
        <v>112</v>
      </c>
      <c r="C473" s="52" t="str">
        <f t="shared" si="49"/>
        <v>I1 Vehicles collide in/on roadway</v>
      </c>
      <c r="E473" s="52" t="s">
        <v>11</v>
      </c>
      <c r="F473" s="52" t="s">
        <v>309</v>
      </c>
      <c r="G473" s="52" t="s">
        <v>114</v>
      </c>
      <c r="H473" s="52" t="s">
        <v>310</v>
      </c>
      <c r="I473" s="52" t="str">
        <f t="shared" si="50"/>
        <v>C109 Derailment</v>
      </c>
      <c r="J473" s="52" t="str">
        <f t="shared" si="51"/>
        <v>C109 Derailment</v>
      </c>
      <c r="K473" s="52" t="str">
        <f t="shared" si="52"/>
        <v/>
      </c>
      <c r="L473" s="52" t="str">
        <f t="shared" si="53"/>
        <v>H023</v>
      </c>
      <c r="M473" s="52" t="str">
        <f t="shared" si="54"/>
        <v>Vehicle stops in/on roadway</v>
      </c>
      <c r="N473" s="52" t="s">
        <v>39</v>
      </c>
      <c r="O473" s="52" t="s">
        <v>119</v>
      </c>
      <c r="P473" s="52" t="str">
        <f t="shared" si="55"/>
        <v>Haz_11 Vehicle obstructing roadway</v>
      </c>
    </row>
    <row r="474" spans="1:16" x14ac:dyDescent="0.2">
      <c r="A474" s="52" t="s">
        <v>111</v>
      </c>
      <c r="B474" s="52" t="s">
        <v>112</v>
      </c>
      <c r="C474" s="52" t="str">
        <f t="shared" si="49"/>
        <v>I1 Vehicles collide in/on roadway</v>
      </c>
      <c r="E474" s="52" t="s">
        <v>11</v>
      </c>
      <c r="F474" s="52" t="s">
        <v>307</v>
      </c>
      <c r="G474" s="52" t="s">
        <v>114</v>
      </c>
      <c r="H474" s="52" t="s">
        <v>308</v>
      </c>
      <c r="I474" s="52" t="str">
        <f t="shared" si="50"/>
        <v>C111 Encounters Vehicle breakdown in/on roadway</v>
      </c>
      <c r="J474" s="52" t="str">
        <f t="shared" si="51"/>
        <v>C111 Encounters Vehicle breakdown in/on roadway</v>
      </c>
      <c r="K474" s="52" t="str">
        <f t="shared" si="52"/>
        <v/>
      </c>
      <c r="L474" s="52" t="str">
        <f t="shared" si="53"/>
        <v>H023</v>
      </c>
      <c r="M474" s="52" t="str">
        <f t="shared" si="54"/>
        <v>Vehicle stops in/on roadway</v>
      </c>
      <c r="N474" s="52" t="s">
        <v>39</v>
      </c>
      <c r="O474" s="52" t="s">
        <v>119</v>
      </c>
      <c r="P474" s="52" t="str">
        <f t="shared" si="55"/>
        <v>Haz_11 Vehicle obstructing roadway</v>
      </c>
    </row>
    <row r="475" spans="1:16" x14ac:dyDescent="0.2">
      <c r="A475" s="52" t="s">
        <v>377</v>
      </c>
      <c r="B475" s="52" t="s">
        <v>378</v>
      </c>
      <c r="C475" s="52" t="str">
        <f t="shared" si="49"/>
        <v>I2 Vehicle leaves roadway - exits carriageway</v>
      </c>
      <c r="E475" s="52" t="s">
        <v>11</v>
      </c>
      <c r="F475" s="52" t="s">
        <v>307</v>
      </c>
      <c r="G475" s="52" t="s">
        <v>114</v>
      </c>
      <c r="H475" s="52" t="s">
        <v>308</v>
      </c>
      <c r="I475" s="52" t="str">
        <f t="shared" si="50"/>
        <v>C111 Encounters Vehicle breakdown in/on roadway</v>
      </c>
      <c r="J475" s="52" t="str">
        <f t="shared" si="51"/>
        <v>C111 Encounters Vehicle breakdown in/on roadway</v>
      </c>
      <c r="K475" s="52" t="str">
        <f t="shared" si="52"/>
        <v/>
      </c>
      <c r="L475" s="52" t="str">
        <f t="shared" si="53"/>
        <v>H023</v>
      </c>
      <c r="M475" s="52" t="str">
        <f t="shared" si="54"/>
        <v>Vehicle stops in/on roadway</v>
      </c>
      <c r="N475" s="52" t="s">
        <v>39</v>
      </c>
      <c r="O475" s="52" t="s">
        <v>119</v>
      </c>
      <c r="P475" s="52" t="str">
        <f t="shared" si="55"/>
        <v>Haz_11 Vehicle obstructing roadway</v>
      </c>
    </row>
    <row r="476" spans="1:16" x14ac:dyDescent="0.2">
      <c r="A476" s="52" t="s">
        <v>111</v>
      </c>
      <c r="B476" s="52" t="s">
        <v>112</v>
      </c>
      <c r="C476" s="52" t="str">
        <f t="shared" si="49"/>
        <v>I1 Vehicles collide in/on roadway</v>
      </c>
      <c r="E476" s="52" t="s">
        <v>11</v>
      </c>
      <c r="F476" s="52" t="s">
        <v>319</v>
      </c>
      <c r="G476" s="52" t="s">
        <v>114</v>
      </c>
      <c r="H476" s="52" t="s">
        <v>320</v>
      </c>
      <c r="I476" s="52" t="str">
        <f t="shared" si="50"/>
        <v>C117 Minor collision</v>
      </c>
      <c r="J476" s="52" t="str">
        <f t="shared" si="51"/>
        <v>C117 Minor collision</v>
      </c>
      <c r="K476" s="52" t="str">
        <f t="shared" si="52"/>
        <v/>
      </c>
      <c r="L476" s="52" t="str">
        <f t="shared" si="53"/>
        <v>H023</v>
      </c>
      <c r="M476" s="52" t="str">
        <f t="shared" si="54"/>
        <v>Vehicle stops in/on roadway</v>
      </c>
      <c r="N476" s="52" t="s">
        <v>39</v>
      </c>
      <c r="O476" s="52" t="s">
        <v>119</v>
      </c>
      <c r="P476" s="52" t="str">
        <f t="shared" si="55"/>
        <v>Haz_11 Vehicle obstructing roadway</v>
      </c>
    </row>
    <row r="477" spans="1:16" x14ac:dyDescent="0.2">
      <c r="A477" s="52" t="s">
        <v>377</v>
      </c>
      <c r="B477" s="52" t="s">
        <v>378</v>
      </c>
      <c r="C477" s="52" t="str">
        <f t="shared" si="49"/>
        <v>I2 Vehicle leaves roadway - exits carriageway</v>
      </c>
      <c r="E477" s="52" t="s">
        <v>11</v>
      </c>
      <c r="F477" s="52" t="s">
        <v>319</v>
      </c>
      <c r="G477" s="52" t="s">
        <v>114</v>
      </c>
      <c r="H477" s="52" t="s">
        <v>320</v>
      </c>
      <c r="I477" s="52" t="str">
        <f t="shared" si="50"/>
        <v>C117 Minor collision</v>
      </c>
      <c r="J477" s="52" t="str">
        <f t="shared" si="51"/>
        <v>C117 Minor collision</v>
      </c>
      <c r="K477" s="52" t="str">
        <f t="shared" si="52"/>
        <v/>
      </c>
      <c r="L477" s="52" t="str">
        <f t="shared" si="53"/>
        <v>H023</v>
      </c>
      <c r="M477" s="52" t="str">
        <f t="shared" si="54"/>
        <v>Vehicle stops in/on roadway</v>
      </c>
      <c r="N477" s="52" t="s">
        <v>39</v>
      </c>
      <c r="O477" s="52" t="s">
        <v>119</v>
      </c>
      <c r="P477" s="52" t="str">
        <f t="shared" si="55"/>
        <v>Haz_11 Vehicle obstructing roadway</v>
      </c>
    </row>
    <row r="478" spans="1:16" x14ac:dyDescent="0.2">
      <c r="A478" s="52" t="s">
        <v>111</v>
      </c>
      <c r="B478" s="52" t="s">
        <v>112</v>
      </c>
      <c r="C478" s="52" t="str">
        <f t="shared" si="49"/>
        <v>I1 Vehicles collide in/on roadway</v>
      </c>
      <c r="E478" s="52" t="s">
        <v>11</v>
      </c>
      <c r="F478" s="52" t="s">
        <v>323</v>
      </c>
      <c r="G478" s="52" t="s">
        <v>114</v>
      </c>
      <c r="H478" s="52" t="s">
        <v>324</v>
      </c>
      <c r="I478" s="52" t="str">
        <f t="shared" si="50"/>
        <v>C119 Parking vehicle waiting for, or waiting to enter on-street parking space.</v>
      </c>
      <c r="J478" s="52" t="str">
        <f t="shared" si="51"/>
        <v>C119 Parking vehicle waiting for, or waiting to enter on-street parking space.</v>
      </c>
      <c r="K478" s="52" t="str">
        <f t="shared" si="52"/>
        <v/>
      </c>
      <c r="L478" s="52" t="str">
        <f t="shared" si="53"/>
        <v>H023</v>
      </c>
      <c r="M478" s="52" t="str">
        <f t="shared" si="54"/>
        <v>Vehicle stops in/on roadway</v>
      </c>
      <c r="N478" s="52" t="s">
        <v>39</v>
      </c>
      <c r="O478" s="52" t="s">
        <v>119</v>
      </c>
      <c r="P478" s="52" t="str">
        <f t="shared" si="55"/>
        <v>Haz_11 Vehicle obstructing roadway</v>
      </c>
    </row>
    <row r="479" spans="1:16" x14ac:dyDescent="0.2">
      <c r="A479" s="52" t="s">
        <v>377</v>
      </c>
      <c r="B479" s="52" t="s">
        <v>378</v>
      </c>
      <c r="C479" s="52" t="str">
        <f t="shared" si="49"/>
        <v>I2 Vehicle leaves roadway - exits carriageway</v>
      </c>
      <c r="E479" s="52" t="s">
        <v>11</v>
      </c>
      <c r="F479" s="52" t="s">
        <v>323</v>
      </c>
      <c r="G479" s="52" t="s">
        <v>114</v>
      </c>
      <c r="H479" s="52" t="s">
        <v>324</v>
      </c>
      <c r="I479" s="52" t="str">
        <f t="shared" si="50"/>
        <v>C119 Parking vehicle waiting for, or waiting to enter on-street parking space.</v>
      </c>
      <c r="J479" s="52" t="str">
        <f t="shared" si="51"/>
        <v>C119 Parking vehicle waiting for, or waiting to enter on-street parking space.</v>
      </c>
      <c r="K479" s="52" t="str">
        <f t="shared" si="52"/>
        <v/>
      </c>
      <c r="L479" s="52" t="str">
        <f t="shared" si="53"/>
        <v>H023</v>
      </c>
      <c r="M479" s="52" t="str">
        <f t="shared" si="54"/>
        <v>Vehicle stops in/on roadway</v>
      </c>
      <c r="N479" s="52" t="s">
        <v>39</v>
      </c>
      <c r="O479" s="52" t="s">
        <v>119</v>
      </c>
      <c r="P479" s="52" t="str">
        <f t="shared" si="55"/>
        <v>Haz_11 Vehicle obstructing roadway</v>
      </c>
    </row>
    <row r="480" spans="1:16" x14ac:dyDescent="0.2">
      <c r="A480" s="52" t="s">
        <v>111</v>
      </c>
      <c r="B480" s="52" t="s">
        <v>112</v>
      </c>
      <c r="C480" s="52" t="str">
        <f t="shared" si="49"/>
        <v>I1 Vehicles collide in/on roadway</v>
      </c>
      <c r="E480" s="52" t="s">
        <v>11</v>
      </c>
      <c r="F480" s="52" t="s">
        <v>325</v>
      </c>
      <c r="G480" s="52" t="s">
        <v>114</v>
      </c>
      <c r="H480" s="52" t="s">
        <v>326</v>
      </c>
      <c r="I480" s="52" t="str">
        <f t="shared" si="50"/>
        <v>C120 Stopped at traffic signals (main carriageway)</v>
      </c>
      <c r="J480" s="52" t="str">
        <f t="shared" si="51"/>
        <v>C120 Stopped at traffic signals (main carriageway)</v>
      </c>
      <c r="K480" s="52" t="str">
        <f t="shared" si="52"/>
        <v/>
      </c>
      <c r="L480" s="52" t="str">
        <f t="shared" si="53"/>
        <v>H023</v>
      </c>
      <c r="M480" s="52" t="str">
        <f t="shared" si="54"/>
        <v>Vehicle stops in/on roadway</v>
      </c>
      <c r="N480" s="52" t="s">
        <v>39</v>
      </c>
      <c r="O480" s="52" t="s">
        <v>119</v>
      </c>
      <c r="P480" s="52" t="str">
        <f t="shared" si="55"/>
        <v>Haz_11 Vehicle obstructing roadway</v>
      </c>
    </row>
    <row r="481" spans="1:16" x14ac:dyDescent="0.2">
      <c r="A481" s="52" t="s">
        <v>377</v>
      </c>
      <c r="B481" s="52" t="s">
        <v>378</v>
      </c>
      <c r="C481" s="52" t="str">
        <f t="shared" si="49"/>
        <v>I2 Vehicle leaves roadway - exits carriageway</v>
      </c>
      <c r="E481" s="52" t="s">
        <v>11</v>
      </c>
      <c r="F481" s="52" t="s">
        <v>325</v>
      </c>
      <c r="G481" s="52" t="s">
        <v>114</v>
      </c>
      <c r="H481" s="52" t="s">
        <v>326</v>
      </c>
      <c r="I481" s="52" t="str">
        <f t="shared" si="50"/>
        <v>C120 Stopped at traffic signals (main carriageway)</v>
      </c>
      <c r="J481" s="52" t="str">
        <f t="shared" si="51"/>
        <v>C120 Stopped at traffic signals (main carriageway)</v>
      </c>
      <c r="K481" s="52" t="str">
        <f t="shared" si="52"/>
        <v/>
      </c>
      <c r="L481" s="52" t="str">
        <f t="shared" si="53"/>
        <v>H023</v>
      </c>
      <c r="M481" s="52" t="str">
        <f t="shared" si="54"/>
        <v>Vehicle stops in/on roadway</v>
      </c>
      <c r="N481" s="52" t="s">
        <v>39</v>
      </c>
      <c r="O481" s="52" t="s">
        <v>119</v>
      </c>
      <c r="P481" s="52" t="str">
        <f t="shared" si="55"/>
        <v>Haz_11 Vehicle obstructing roadway</v>
      </c>
    </row>
    <row r="482" spans="1:16" x14ac:dyDescent="0.2">
      <c r="A482" s="52" t="s">
        <v>111</v>
      </c>
      <c r="B482" s="52" t="s">
        <v>112</v>
      </c>
      <c r="C482" s="52" t="str">
        <f t="shared" si="49"/>
        <v>I1 Vehicles collide in/on roadway</v>
      </c>
      <c r="E482" s="52" t="s">
        <v>11</v>
      </c>
      <c r="F482" s="52" t="s">
        <v>327</v>
      </c>
      <c r="G482" s="52" t="s">
        <v>114</v>
      </c>
      <c r="H482" s="52" t="s">
        <v>328</v>
      </c>
      <c r="I482" s="52" t="str">
        <f t="shared" si="50"/>
        <v>C121 Stopped at traffic signals (for left or right turn)</v>
      </c>
      <c r="J482" s="52" t="str">
        <f t="shared" si="51"/>
        <v>C121 Stopped at traffic signals (for left or right turn)</v>
      </c>
      <c r="K482" s="52" t="str">
        <f t="shared" si="52"/>
        <v/>
      </c>
      <c r="L482" s="52" t="str">
        <f t="shared" si="53"/>
        <v>H023</v>
      </c>
      <c r="M482" s="52" t="str">
        <f t="shared" si="54"/>
        <v>Vehicle stops in/on roadway</v>
      </c>
      <c r="N482" s="52" t="s">
        <v>39</v>
      </c>
      <c r="O482" s="52" t="s">
        <v>119</v>
      </c>
      <c r="P482" s="52" t="str">
        <f t="shared" si="55"/>
        <v>Haz_11 Vehicle obstructing roadway</v>
      </c>
    </row>
    <row r="483" spans="1:16" x14ac:dyDescent="0.2">
      <c r="A483" s="52" t="s">
        <v>377</v>
      </c>
      <c r="B483" s="52" t="s">
        <v>378</v>
      </c>
      <c r="C483" s="52" t="str">
        <f t="shared" si="49"/>
        <v>I2 Vehicle leaves roadway - exits carriageway</v>
      </c>
      <c r="E483" s="52" t="s">
        <v>11</v>
      </c>
      <c r="F483" s="52" t="s">
        <v>327</v>
      </c>
      <c r="G483" s="52" t="s">
        <v>114</v>
      </c>
      <c r="H483" s="52" t="s">
        <v>328</v>
      </c>
      <c r="I483" s="52" t="str">
        <f t="shared" si="50"/>
        <v>C121 Stopped at traffic signals (for left or right turn)</v>
      </c>
      <c r="J483" s="52" t="str">
        <f t="shared" si="51"/>
        <v>C121 Stopped at traffic signals (for left or right turn)</v>
      </c>
      <c r="K483" s="52" t="str">
        <f t="shared" si="52"/>
        <v/>
      </c>
      <c r="L483" s="52" t="str">
        <f t="shared" si="53"/>
        <v>H023</v>
      </c>
      <c r="M483" s="52" t="str">
        <f t="shared" si="54"/>
        <v>Vehicle stops in/on roadway</v>
      </c>
      <c r="N483" s="52" t="s">
        <v>39</v>
      </c>
      <c r="O483" s="52" t="s">
        <v>119</v>
      </c>
      <c r="P483" s="52" t="str">
        <f t="shared" si="55"/>
        <v>Haz_11 Vehicle obstructing roadway</v>
      </c>
    </row>
    <row r="484" spans="1:16" x14ac:dyDescent="0.2">
      <c r="A484" s="65" t="s">
        <v>111</v>
      </c>
      <c r="B484" s="65" t="s">
        <v>112</v>
      </c>
      <c r="C484" s="65" t="str">
        <f t="shared" si="49"/>
        <v>I1 Vehicles collide in/on roadway</v>
      </c>
      <c r="D484" s="65"/>
      <c r="E484" s="65" t="s">
        <v>11</v>
      </c>
      <c r="F484" s="65" t="s">
        <v>329</v>
      </c>
      <c r="G484" s="65" t="s">
        <v>114</v>
      </c>
      <c r="H484" s="65" t="s">
        <v>330</v>
      </c>
      <c r="I484" s="65" t="str">
        <f t="shared" si="50"/>
        <v>C122 Waiting to complete manoeuvre at non-signalised intersection</v>
      </c>
      <c r="J484" s="65" t="str">
        <f t="shared" si="51"/>
        <v>C122 Waiting to complete manoeuvre at non-signalised intersection</v>
      </c>
      <c r="K484" s="65" t="str">
        <f t="shared" si="52"/>
        <v/>
      </c>
      <c r="L484" s="65" t="str">
        <f t="shared" si="53"/>
        <v>H023</v>
      </c>
      <c r="M484" s="65" t="str">
        <f t="shared" si="54"/>
        <v>Vehicle stops in/on roadway</v>
      </c>
      <c r="N484" s="65" t="s">
        <v>39</v>
      </c>
      <c r="O484" s="65" t="s">
        <v>119</v>
      </c>
      <c r="P484" s="65" t="str">
        <f t="shared" si="55"/>
        <v>Haz_11 Vehicle obstructing roadway</v>
      </c>
    </row>
    <row r="485" spans="1:16" x14ac:dyDescent="0.2">
      <c r="A485" s="65" t="s">
        <v>377</v>
      </c>
      <c r="B485" s="65" t="s">
        <v>378</v>
      </c>
      <c r="C485" s="65" t="str">
        <f t="shared" si="49"/>
        <v>I2 Vehicle leaves roadway - exits carriageway</v>
      </c>
      <c r="D485" s="65"/>
      <c r="E485" s="65" t="s">
        <v>11</v>
      </c>
      <c r="F485" s="65" t="s">
        <v>329</v>
      </c>
      <c r="G485" s="65" t="s">
        <v>114</v>
      </c>
      <c r="H485" s="65" t="s">
        <v>330</v>
      </c>
      <c r="I485" s="65" t="str">
        <f t="shared" si="50"/>
        <v>C122 Waiting to complete manoeuvre at non-signalised intersection</v>
      </c>
      <c r="J485" s="65" t="str">
        <f t="shared" si="51"/>
        <v>C122 Waiting to complete manoeuvre at non-signalised intersection</v>
      </c>
      <c r="K485" s="65" t="str">
        <f t="shared" si="52"/>
        <v/>
      </c>
      <c r="L485" s="65" t="str">
        <f t="shared" si="53"/>
        <v>H023</v>
      </c>
      <c r="M485" s="65" t="str">
        <f t="shared" si="54"/>
        <v>Vehicle stops in/on roadway</v>
      </c>
      <c r="N485" s="65" t="s">
        <v>39</v>
      </c>
      <c r="O485" s="65" t="s">
        <v>119</v>
      </c>
      <c r="P485" s="65" t="str">
        <f t="shared" si="55"/>
        <v>Haz_11 Vehicle obstructing roadway</v>
      </c>
    </row>
    <row r="486" spans="1:16" x14ac:dyDescent="0.2">
      <c r="A486" s="52" t="s">
        <v>111</v>
      </c>
      <c r="B486" s="52" t="s">
        <v>112</v>
      </c>
      <c r="C486" s="52" t="str">
        <f t="shared" si="49"/>
        <v>I1 Vehicles collide in/on roadway</v>
      </c>
      <c r="E486" s="52" t="s">
        <v>11</v>
      </c>
      <c r="F486" s="52" t="s">
        <v>374</v>
      </c>
      <c r="G486" s="52" t="s">
        <v>114</v>
      </c>
      <c r="H486" s="52" t="s">
        <v>375</v>
      </c>
      <c r="I486" s="52" t="str">
        <f t="shared" si="50"/>
        <v>C147 Driver takes evasive action and ends up stopping on the central reserve</v>
      </c>
      <c r="J486" s="52" t="str">
        <f t="shared" si="51"/>
        <v>C147 Driver takes evasive action and ends up stopping on the central reserve</v>
      </c>
      <c r="K486" s="52" t="str">
        <f t="shared" si="52"/>
        <v/>
      </c>
      <c r="L486" s="52" t="str">
        <f t="shared" si="53"/>
        <v>H029</v>
      </c>
      <c r="M486" s="52" t="str">
        <f t="shared" si="54"/>
        <v>Vehicle stops/attempts to stop on the central reserve.</v>
      </c>
      <c r="N486" s="52" t="s">
        <v>45</v>
      </c>
      <c r="O486" s="52" t="s">
        <v>119</v>
      </c>
      <c r="P486" s="52" t="str">
        <f t="shared" si="55"/>
        <v>Haz_11 Vehicle obstructing roadway</v>
      </c>
    </row>
    <row r="487" spans="1:16" x14ac:dyDescent="0.2">
      <c r="A487" s="52" t="s">
        <v>377</v>
      </c>
      <c r="B487" s="52" t="s">
        <v>378</v>
      </c>
      <c r="C487" s="52" t="str">
        <f t="shared" si="49"/>
        <v>I2 Vehicle leaves roadway - exits carriageway</v>
      </c>
      <c r="E487" s="52" t="s">
        <v>11</v>
      </c>
      <c r="F487" s="52" t="s">
        <v>374</v>
      </c>
      <c r="G487" s="52" t="s">
        <v>114</v>
      </c>
      <c r="H487" s="52" t="s">
        <v>375</v>
      </c>
      <c r="I487" s="52" t="str">
        <f t="shared" si="50"/>
        <v>C147 Driver takes evasive action and ends up stopping on the central reserve</v>
      </c>
      <c r="J487" s="52" t="str">
        <f t="shared" si="51"/>
        <v>C147 Driver takes evasive action and ends up stopping on the central reserve</v>
      </c>
      <c r="K487" s="52" t="str">
        <f t="shared" si="52"/>
        <v/>
      </c>
      <c r="L487" s="52" t="str">
        <f t="shared" si="53"/>
        <v>H029</v>
      </c>
      <c r="M487" s="52" t="str">
        <f t="shared" si="54"/>
        <v>Vehicle stops/attempts to stop on the central reserve.</v>
      </c>
      <c r="N487" s="52" t="s">
        <v>45</v>
      </c>
      <c r="O487" s="52" t="s">
        <v>119</v>
      </c>
      <c r="P487" s="52" t="str">
        <f t="shared" si="55"/>
        <v>Haz_11 Vehicle obstructing roadway</v>
      </c>
    </row>
    <row r="488" spans="1:16" x14ac:dyDescent="0.2">
      <c r="A488" s="65" t="s">
        <v>111</v>
      </c>
      <c r="B488" s="65" t="s">
        <v>112</v>
      </c>
      <c r="C488" s="65" t="str">
        <f t="shared" si="49"/>
        <v>I1 Vehicles collide in/on roadway</v>
      </c>
      <c r="D488" s="65"/>
      <c r="E488" s="65" t="s">
        <v>11</v>
      </c>
      <c r="F488" s="65" t="s">
        <v>321</v>
      </c>
      <c r="G488" s="65" t="s">
        <v>114</v>
      </c>
      <c r="H488" s="65" t="s">
        <v>322</v>
      </c>
      <c r="I488" s="65" t="str">
        <f t="shared" si="50"/>
        <v>C149 Vehicle Breakdown</v>
      </c>
      <c r="J488" s="65" t="str">
        <f t="shared" si="51"/>
        <v>C149 Vehicle Breakdown</v>
      </c>
      <c r="K488" s="65" t="str">
        <f t="shared" si="52"/>
        <v/>
      </c>
      <c r="L488" s="65" t="str">
        <f t="shared" si="53"/>
        <v>H023</v>
      </c>
      <c r="M488" s="65" t="str">
        <f t="shared" si="54"/>
        <v>Vehicle stops in/on roadway</v>
      </c>
      <c r="N488" s="65" t="s">
        <v>39</v>
      </c>
      <c r="O488" s="65" t="s">
        <v>119</v>
      </c>
      <c r="P488" s="65" t="str">
        <f t="shared" si="55"/>
        <v>Haz_11 Vehicle obstructing roadway</v>
      </c>
    </row>
    <row r="489" spans="1:16" x14ac:dyDescent="0.2">
      <c r="A489" s="65" t="s">
        <v>111</v>
      </c>
      <c r="B489" s="65" t="s">
        <v>112</v>
      </c>
      <c r="C489" s="65" t="str">
        <f t="shared" si="49"/>
        <v>I1 Vehicles collide in/on roadway</v>
      </c>
      <c r="D489" s="65"/>
      <c r="E489" s="65" t="s">
        <v>11</v>
      </c>
      <c r="F489" s="65" t="s">
        <v>321</v>
      </c>
      <c r="G489" s="65" t="s">
        <v>114</v>
      </c>
      <c r="H489" s="65" t="s">
        <v>376</v>
      </c>
      <c r="I489" s="65" t="str">
        <f t="shared" si="50"/>
        <v>C149 Vehicle breakdown</v>
      </c>
      <c r="J489" s="65" t="str">
        <f t="shared" si="51"/>
        <v>C149 Vehicle breakdown</v>
      </c>
      <c r="K489" s="65" t="str">
        <f t="shared" si="52"/>
        <v/>
      </c>
      <c r="L489" s="65" t="str">
        <f t="shared" si="53"/>
        <v>H029</v>
      </c>
      <c r="M489" s="65" t="str">
        <f t="shared" si="54"/>
        <v>Vehicle stops/attempts to stop on the central reserve.</v>
      </c>
      <c r="N489" s="65" t="s">
        <v>45</v>
      </c>
      <c r="O489" s="65" t="s">
        <v>119</v>
      </c>
      <c r="P489" s="65" t="str">
        <f t="shared" si="55"/>
        <v>Haz_11 Vehicle obstructing roadway</v>
      </c>
    </row>
    <row r="490" spans="1:16" x14ac:dyDescent="0.2">
      <c r="A490" s="65" t="s">
        <v>377</v>
      </c>
      <c r="B490" s="65" t="s">
        <v>378</v>
      </c>
      <c r="C490" s="65" t="str">
        <f t="shared" si="49"/>
        <v>I2 Vehicle leaves roadway - exits carriageway</v>
      </c>
      <c r="D490" s="65"/>
      <c r="E490" s="65" t="s">
        <v>11</v>
      </c>
      <c r="F490" s="65" t="s">
        <v>321</v>
      </c>
      <c r="G490" s="65" t="s">
        <v>114</v>
      </c>
      <c r="H490" s="65" t="s">
        <v>322</v>
      </c>
      <c r="I490" s="65" t="str">
        <f t="shared" si="50"/>
        <v>C149 Vehicle Breakdown</v>
      </c>
      <c r="J490" s="65" t="str">
        <f t="shared" si="51"/>
        <v>C149 Vehicle Breakdown</v>
      </c>
      <c r="K490" s="65" t="str">
        <f t="shared" si="52"/>
        <v/>
      </c>
      <c r="L490" s="65" t="str">
        <f t="shared" si="53"/>
        <v>H023</v>
      </c>
      <c r="M490" s="65" t="str">
        <f t="shared" si="54"/>
        <v>Vehicle stops in/on roadway</v>
      </c>
      <c r="N490" s="65" t="s">
        <v>39</v>
      </c>
      <c r="O490" s="65" t="s">
        <v>119</v>
      </c>
      <c r="P490" s="65" t="str">
        <f t="shared" si="55"/>
        <v>Haz_11 Vehicle obstructing roadway</v>
      </c>
    </row>
    <row r="491" spans="1:16" x14ac:dyDescent="0.2">
      <c r="A491" s="65" t="s">
        <v>377</v>
      </c>
      <c r="B491" s="65" t="s">
        <v>378</v>
      </c>
      <c r="C491" s="65" t="str">
        <f t="shared" si="49"/>
        <v>I2 Vehicle leaves roadway - exits carriageway</v>
      </c>
      <c r="D491" s="65"/>
      <c r="E491" s="65" t="s">
        <v>11</v>
      </c>
      <c r="F491" s="65" t="s">
        <v>321</v>
      </c>
      <c r="G491" s="65" t="s">
        <v>114</v>
      </c>
      <c r="H491" s="65" t="s">
        <v>376</v>
      </c>
      <c r="I491" s="65" t="str">
        <f t="shared" si="50"/>
        <v>C149 Vehicle breakdown</v>
      </c>
      <c r="J491" s="65" t="str">
        <f t="shared" si="51"/>
        <v>C149 Vehicle breakdown</v>
      </c>
      <c r="K491" s="65" t="str">
        <f t="shared" si="52"/>
        <v/>
      </c>
      <c r="L491" s="65" t="str">
        <f t="shared" si="53"/>
        <v>H029</v>
      </c>
      <c r="M491" s="65" t="str">
        <f t="shared" si="54"/>
        <v>Vehicle stops/attempts to stop on the central reserve.</v>
      </c>
      <c r="N491" s="65" t="s">
        <v>45</v>
      </c>
      <c r="O491" s="65" t="s">
        <v>119</v>
      </c>
      <c r="P491" s="65" t="str">
        <f t="shared" si="55"/>
        <v>Haz_11 Vehicle obstructing roadway</v>
      </c>
    </row>
    <row r="492" spans="1:16" x14ac:dyDescent="0.2">
      <c r="A492" s="52" t="s">
        <v>462</v>
      </c>
      <c r="B492" s="52" t="s">
        <v>463</v>
      </c>
      <c r="C492" s="52" t="str">
        <f t="shared" si="49"/>
        <v>I7 Personal Harm (Non Collision)</v>
      </c>
      <c r="D492" s="52" t="s">
        <v>485</v>
      </c>
      <c r="E492" s="52" t="s">
        <v>12</v>
      </c>
      <c r="F492" s="52" t="s">
        <v>117</v>
      </c>
      <c r="G492" s="52" t="s">
        <v>114</v>
      </c>
      <c r="H492" s="52" t="s">
        <v>118</v>
      </c>
      <c r="I492" s="52" t="str">
        <f t="shared" si="50"/>
        <v>C001 Driver tiredness</v>
      </c>
      <c r="J492" s="52" t="str">
        <f t="shared" si="51"/>
        <v>C001 Driver tiredness</v>
      </c>
      <c r="K492" s="52" t="str">
        <f t="shared" si="52"/>
        <v/>
      </c>
      <c r="L492" s="52" t="str">
        <f t="shared" si="53"/>
        <v>H001</v>
      </c>
      <c r="M492" s="52" t="str">
        <f t="shared" si="54"/>
        <v>Driver falls asleep</v>
      </c>
      <c r="N492" s="52" t="s">
        <v>46</v>
      </c>
      <c r="O492" s="52" t="s">
        <v>119</v>
      </c>
      <c r="P492" s="52" t="str">
        <f t="shared" si="55"/>
        <v>Haz_12 Motorcyclists</v>
      </c>
    </row>
    <row r="493" spans="1:16" x14ac:dyDescent="0.2">
      <c r="A493" s="52" t="s">
        <v>111</v>
      </c>
      <c r="B493" s="52" t="s">
        <v>112</v>
      </c>
      <c r="C493" s="52" t="str">
        <f t="shared" si="49"/>
        <v>I1 Vehicles collide in/on roadway</v>
      </c>
      <c r="E493" s="52" t="s">
        <v>12</v>
      </c>
      <c r="F493" s="52" t="s">
        <v>338</v>
      </c>
      <c r="G493" s="52" t="s">
        <v>114</v>
      </c>
      <c r="H493" s="52" t="s">
        <v>339</v>
      </c>
      <c r="I493" s="52" t="str">
        <f t="shared" si="50"/>
        <v>C128 Motorcyclists either fail to appreciate the risk or decide the risk is worth taking for the time saved.</v>
      </c>
      <c r="J493" s="52" t="str">
        <f t="shared" si="51"/>
        <v>C128 Motorcyclists either fail to appreciate the risk or decide the risk is worth taking for the time saved.</v>
      </c>
      <c r="K493" s="52" t="str">
        <f t="shared" si="52"/>
        <v/>
      </c>
      <c r="L493" s="52" t="str">
        <f t="shared" si="53"/>
        <v>H026</v>
      </c>
      <c r="M493" s="52" t="str">
        <f t="shared" si="54"/>
        <v>Motorcycle filters through traffic</v>
      </c>
      <c r="N493" s="52" t="s">
        <v>42</v>
      </c>
      <c r="O493" s="52" t="s">
        <v>119</v>
      </c>
      <c r="P493" s="52" t="str">
        <f t="shared" si="55"/>
        <v>Haz_12 Motorcyclists</v>
      </c>
    </row>
    <row r="494" spans="1:16" x14ac:dyDescent="0.2">
      <c r="A494" s="52" t="s">
        <v>462</v>
      </c>
      <c r="B494" s="52" t="s">
        <v>463</v>
      </c>
      <c r="C494" s="52" t="str">
        <f t="shared" si="49"/>
        <v>I7 Personal Harm (Non Collision)</v>
      </c>
      <c r="D494" s="52" t="s">
        <v>485</v>
      </c>
      <c r="E494" s="52" t="s">
        <v>12</v>
      </c>
      <c r="F494" s="52" t="s">
        <v>528</v>
      </c>
      <c r="G494" s="52" t="s">
        <v>114</v>
      </c>
      <c r="H494" s="52" t="s">
        <v>529</v>
      </c>
      <c r="I494" s="52" t="str">
        <f t="shared" si="50"/>
        <v xml:space="preserve">C198 Strong winds </v>
      </c>
      <c r="J494" s="52" t="str">
        <f t="shared" si="51"/>
        <v xml:space="preserve">C198 Strong winds </v>
      </c>
      <c r="K494" s="52" t="str">
        <f t="shared" si="52"/>
        <v/>
      </c>
      <c r="L494" s="52" t="str">
        <f t="shared" si="53"/>
        <v>H052</v>
      </c>
      <c r="M494" s="52" t="str">
        <f t="shared" si="54"/>
        <v>Motorcyclist cross-wind buffering</v>
      </c>
      <c r="N494" s="52" t="s">
        <v>77</v>
      </c>
      <c r="O494" s="52" t="s">
        <v>116</v>
      </c>
      <c r="P494" s="52" t="str">
        <f t="shared" si="55"/>
        <v>Haz_12 Motorcyclists</v>
      </c>
    </row>
    <row r="495" spans="1:16" x14ac:dyDescent="0.2">
      <c r="A495" s="65" t="s">
        <v>462</v>
      </c>
      <c r="B495" s="65" t="s">
        <v>463</v>
      </c>
      <c r="C495" s="65" t="str">
        <f t="shared" si="49"/>
        <v>I7 Personal Harm (Non Collision)</v>
      </c>
      <c r="D495" s="65" t="s">
        <v>485</v>
      </c>
      <c r="E495" s="65" t="s">
        <v>12</v>
      </c>
      <c r="F495" s="65" t="s">
        <v>526</v>
      </c>
      <c r="G495" s="65" t="s">
        <v>114</v>
      </c>
      <c r="H495" s="65" t="s">
        <v>527</v>
      </c>
      <c r="I495" s="65" t="str">
        <f t="shared" si="50"/>
        <v xml:space="preserve">C439 Passing HGVs / LRVs/ varying vehicle size </v>
      </c>
      <c r="J495" s="65" t="str">
        <f t="shared" si="51"/>
        <v xml:space="preserve">C439 Passing HGVs / LRVs/ varying vehicle size </v>
      </c>
      <c r="K495" s="65" t="str">
        <f t="shared" si="52"/>
        <v/>
      </c>
      <c r="L495" s="65" t="str">
        <f t="shared" si="53"/>
        <v>H052</v>
      </c>
      <c r="M495" s="65" t="str">
        <f t="shared" si="54"/>
        <v>Motorcyclist cross-wind buffering</v>
      </c>
      <c r="N495" s="65" t="s">
        <v>77</v>
      </c>
      <c r="O495" s="65" t="s">
        <v>116</v>
      </c>
      <c r="P495" s="65" t="str">
        <f t="shared" si="55"/>
        <v>Haz_12 Motorcyclists</v>
      </c>
    </row>
    <row r="496" spans="1:16" x14ac:dyDescent="0.2">
      <c r="A496" s="52" t="s">
        <v>111</v>
      </c>
      <c r="B496" s="52" t="s">
        <v>112</v>
      </c>
      <c r="C496" s="52" t="str">
        <f t="shared" si="49"/>
        <v>I1 Vehicles collide in/on roadway</v>
      </c>
      <c r="E496" s="52" t="s">
        <v>13</v>
      </c>
      <c r="F496" s="60" t="s">
        <v>170</v>
      </c>
      <c r="G496" s="52" t="s">
        <v>114</v>
      </c>
      <c r="H496" s="52" t="s">
        <v>171</v>
      </c>
      <c r="I496" s="52" t="str">
        <f t="shared" si="50"/>
        <v>C028 Driver miscommunicates their next movement to other drivers</v>
      </c>
      <c r="J496" s="52" t="str">
        <f t="shared" si="51"/>
        <v>C028 Driver miscommunicates their next movement to other drivers</v>
      </c>
      <c r="K496" s="52" t="str">
        <f t="shared" si="52"/>
        <v/>
      </c>
      <c r="L496" s="52" t="str">
        <f t="shared" si="53"/>
        <v>H028</v>
      </c>
      <c r="M496" s="52" t="str">
        <f t="shared" si="54"/>
        <v>Unsafe lane changing</v>
      </c>
      <c r="N496" s="52" t="s">
        <v>44</v>
      </c>
      <c r="O496" s="52" t="s">
        <v>119</v>
      </c>
      <c r="P496" s="52" t="str">
        <f t="shared" si="55"/>
        <v>Haz_13 Sub optimal lane use or lane change</v>
      </c>
    </row>
    <row r="497" spans="1:16" x14ac:dyDescent="0.2">
      <c r="A497" s="52" t="s">
        <v>111</v>
      </c>
      <c r="B497" s="52" t="s">
        <v>112</v>
      </c>
      <c r="C497" s="52" t="str">
        <f t="shared" si="49"/>
        <v>I1 Vehicles collide in/on roadway</v>
      </c>
      <c r="E497" s="52" t="s">
        <v>13</v>
      </c>
      <c r="F497" s="52" t="s">
        <v>188</v>
      </c>
      <c r="G497" s="52" t="s">
        <v>114</v>
      </c>
      <c r="H497" s="52" t="s">
        <v>189</v>
      </c>
      <c r="I497" s="52" t="str">
        <f t="shared" si="50"/>
        <v>C037 Debris or obstruction on roadway</v>
      </c>
      <c r="J497" s="52" t="str">
        <f t="shared" si="51"/>
        <v>C037 Debris or obstruction on roadway</v>
      </c>
      <c r="K497" s="52" t="str">
        <f t="shared" si="52"/>
        <v/>
      </c>
      <c r="L497" s="52" t="str">
        <f t="shared" si="53"/>
        <v>H028</v>
      </c>
      <c r="M497" s="52" t="str">
        <f t="shared" si="54"/>
        <v>Unsafe lane changing</v>
      </c>
      <c r="N497" s="52" t="s">
        <v>44</v>
      </c>
      <c r="O497" s="52" t="s">
        <v>119</v>
      </c>
      <c r="P497" s="52" t="str">
        <f t="shared" si="55"/>
        <v>Haz_13 Sub optimal lane use or lane change</v>
      </c>
    </row>
    <row r="498" spans="1:16" x14ac:dyDescent="0.2">
      <c r="A498" s="52" t="s">
        <v>111</v>
      </c>
      <c r="B498" s="52" t="s">
        <v>112</v>
      </c>
      <c r="C498" s="52" t="str">
        <f t="shared" si="49"/>
        <v>I1 Vehicles collide in/on roadway</v>
      </c>
      <c r="E498" s="52" t="s">
        <v>13</v>
      </c>
      <c r="F498" s="52" t="s">
        <v>190</v>
      </c>
      <c r="G498" s="52" t="s">
        <v>114</v>
      </c>
      <c r="H498" s="52" t="s">
        <v>191</v>
      </c>
      <c r="I498" s="52" t="str">
        <f t="shared" si="50"/>
        <v>C038 Encounters abnormal/Oversize load</v>
      </c>
      <c r="J498" s="52" t="str">
        <f t="shared" si="51"/>
        <v>C038 Encounters abnormal/Oversize load</v>
      </c>
      <c r="K498" s="52" t="str">
        <f t="shared" si="52"/>
        <v/>
      </c>
      <c r="L498" s="52" t="str">
        <f t="shared" si="53"/>
        <v>H028</v>
      </c>
      <c r="M498" s="52" t="str">
        <f t="shared" si="54"/>
        <v>Unsafe lane changing</v>
      </c>
      <c r="N498" s="52" t="s">
        <v>44</v>
      </c>
      <c r="O498" s="52" t="s">
        <v>119</v>
      </c>
      <c r="P498" s="52" t="str">
        <f t="shared" si="55"/>
        <v>Haz_13 Sub optimal lane use or lane change</v>
      </c>
    </row>
    <row r="499" spans="1:16" x14ac:dyDescent="0.2">
      <c r="A499" s="52" t="s">
        <v>111</v>
      </c>
      <c r="B499" s="52" t="s">
        <v>112</v>
      </c>
      <c r="C499" s="52" t="str">
        <f t="shared" si="49"/>
        <v>I1 Vehicles collide in/on roadway</v>
      </c>
      <c r="E499" s="52" t="s">
        <v>13</v>
      </c>
      <c r="F499" s="52" t="s">
        <v>192</v>
      </c>
      <c r="G499" s="52" t="s">
        <v>114</v>
      </c>
      <c r="H499" s="52" t="s">
        <v>193</v>
      </c>
      <c r="I499" s="52" t="str">
        <f t="shared" si="50"/>
        <v>C039 Encounters Emergency Service Vehicle on Call</v>
      </c>
      <c r="J499" s="52" t="str">
        <f t="shared" si="51"/>
        <v>C039 Encounters Emergency Service Vehicle on Call</v>
      </c>
      <c r="K499" s="52" t="str">
        <f t="shared" si="52"/>
        <v/>
      </c>
      <c r="L499" s="52" t="str">
        <f t="shared" si="53"/>
        <v>H028</v>
      </c>
      <c r="M499" s="52" t="str">
        <f t="shared" si="54"/>
        <v>Unsafe lane changing</v>
      </c>
      <c r="N499" s="52" t="s">
        <v>44</v>
      </c>
      <c r="O499" s="52" t="s">
        <v>119</v>
      </c>
      <c r="P499" s="52" t="str">
        <f t="shared" si="55"/>
        <v>Haz_13 Sub optimal lane use or lane change</v>
      </c>
    </row>
    <row r="500" spans="1:16" x14ac:dyDescent="0.2">
      <c r="A500" s="52" t="s">
        <v>111</v>
      </c>
      <c r="B500" s="52" t="s">
        <v>112</v>
      </c>
      <c r="C500" s="52" t="str">
        <f t="shared" si="49"/>
        <v>I1 Vehicles collide in/on roadway</v>
      </c>
      <c r="E500" s="52" t="s">
        <v>13</v>
      </c>
      <c r="F500" s="52" t="s">
        <v>351</v>
      </c>
      <c r="G500" s="52" t="s">
        <v>114</v>
      </c>
      <c r="H500" s="52" t="s">
        <v>173</v>
      </c>
      <c r="I500" s="52" t="str">
        <f t="shared" si="50"/>
        <v>C103 Drivers confused by unclear signs, signals or road markings</v>
      </c>
      <c r="J500" s="52" t="str">
        <f t="shared" si="51"/>
        <v>C103 Drivers confused by unclear signs, signals or road markings</v>
      </c>
      <c r="K500" s="52" t="str">
        <f t="shared" si="52"/>
        <v/>
      </c>
      <c r="L500" s="52" t="str">
        <f t="shared" si="53"/>
        <v>H028</v>
      </c>
      <c r="M500" s="52" t="str">
        <f t="shared" si="54"/>
        <v>Unsafe lane changing</v>
      </c>
      <c r="N500" s="52" t="s">
        <v>44</v>
      </c>
      <c r="O500" s="52" t="s">
        <v>119</v>
      </c>
      <c r="P500" s="52" t="str">
        <f t="shared" si="55"/>
        <v>Haz_13 Sub optimal lane use or lane change</v>
      </c>
    </row>
    <row r="501" spans="1:16" x14ac:dyDescent="0.2">
      <c r="A501" s="52" t="s">
        <v>111</v>
      </c>
      <c r="B501" s="52" t="s">
        <v>112</v>
      </c>
      <c r="C501" s="52" t="str">
        <f t="shared" si="49"/>
        <v>I1 Vehicles collide in/on roadway</v>
      </c>
      <c r="E501" s="52" t="s">
        <v>13</v>
      </c>
      <c r="F501" s="52" t="s">
        <v>352</v>
      </c>
      <c r="G501" s="52" t="s">
        <v>114</v>
      </c>
      <c r="H501" s="52" t="s">
        <v>353</v>
      </c>
      <c r="I501" s="52" t="str">
        <f t="shared" si="50"/>
        <v>C110 Drivers suffer information overload</v>
      </c>
      <c r="J501" s="52" t="str">
        <f t="shared" si="51"/>
        <v>C110 Drivers suffer information overload</v>
      </c>
      <c r="K501" s="52" t="str">
        <f t="shared" si="52"/>
        <v/>
      </c>
      <c r="L501" s="52" t="str">
        <f t="shared" si="53"/>
        <v>H028</v>
      </c>
      <c r="M501" s="52" t="str">
        <f t="shared" si="54"/>
        <v>Unsafe lane changing</v>
      </c>
      <c r="N501" s="52" t="s">
        <v>44</v>
      </c>
      <c r="O501" s="52" t="s">
        <v>119</v>
      </c>
      <c r="P501" s="52" t="str">
        <f t="shared" si="55"/>
        <v>Haz_13 Sub optimal lane use or lane change</v>
      </c>
    </row>
    <row r="502" spans="1:16" x14ac:dyDescent="0.2">
      <c r="A502" s="52" t="s">
        <v>111</v>
      </c>
      <c r="B502" s="52" t="s">
        <v>112</v>
      </c>
      <c r="C502" s="52" t="str">
        <f t="shared" si="49"/>
        <v>I1 Vehicles collide in/on roadway</v>
      </c>
      <c r="E502" s="52" t="s">
        <v>13</v>
      </c>
      <c r="F502" s="52" t="s">
        <v>354</v>
      </c>
      <c r="G502" s="52" t="s">
        <v>114</v>
      </c>
      <c r="H502" s="52" t="s">
        <v>355</v>
      </c>
      <c r="I502" s="52" t="str">
        <f t="shared" si="50"/>
        <v xml:space="preserve">C127 Failure to check behind </v>
      </c>
      <c r="J502" s="52" t="str">
        <f t="shared" si="51"/>
        <v xml:space="preserve">C127 Failure to check behind </v>
      </c>
      <c r="K502" s="52" t="str">
        <f t="shared" si="52"/>
        <v/>
      </c>
      <c r="L502" s="52" t="str">
        <f t="shared" si="53"/>
        <v>H028</v>
      </c>
      <c r="M502" s="52" t="str">
        <f t="shared" si="54"/>
        <v>Unsafe lane changing</v>
      </c>
      <c r="N502" s="52" t="s">
        <v>44</v>
      </c>
      <c r="O502" s="52" t="s">
        <v>119</v>
      </c>
      <c r="P502" s="52" t="str">
        <f t="shared" si="55"/>
        <v>Haz_13 Sub optimal lane use or lane change</v>
      </c>
    </row>
    <row r="503" spans="1:16" x14ac:dyDescent="0.2">
      <c r="A503" s="52" t="s">
        <v>111</v>
      </c>
      <c r="B503" s="52" t="s">
        <v>112</v>
      </c>
      <c r="C503" s="52" t="str">
        <f t="shared" si="49"/>
        <v>I1 Vehicles collide in/on roadway</v>
      </c>
      <c r="E503" s="52" t="s">
        <v>13</v>
      </c>
      <c r="F503" s="52" t="s">
        <v>340</v>
      </c>
      <c r="G503" s="52" t="s">
        <v>114</v>
      </c>
      <c r="H503" s="52" t="s">
        <v>341</v>
      </c>
      <c r="I503" s="52" t="str">
        <f t="shared" si="50"/>
        <v xml:space="preserve">C129 Disregard for highway code </v>
      </c>
      <c r="J503" s="52" t="str">
        <f t="shared" si="51"/>
        <v xml:space="preserve">C129 Disregard for highway code </v>
      </c>
      <c r="K503" s="52" t="str">
        <f t="shared" si="52"/>
        <v/>
      </c>
      <c r="L503" s="52" t="str">
        <f t="shared" si="53"/>
        <v>H027</v>
      </c>
      <c r="M503" s="52" t="str">
        <f t="shared" si="54"/>
        <v>Undertaking</v>
      </c>
      <c r="N503" s="52" t="s">
        <v>43</v>
      </c>
      <c r="O503" s="52" t="s">
        <v>119</v>
      </c>
      <c r="P503" s="52" t="str">
        <f t="shared" si="55"/>
        <v>Haz_13 Sub optimal lane use or lane change</v>
      </c>
    </row>
    <row r="504" spans="1:16" x14ac:dyDescent="0.2">
      <c r="A504" s="52" t="s">
        <v>111</v>
      </c>
      <c r="B504" s="52" t="s">
        <v>112</v>
      </c>
      <c r="C504" s="52" t="str">
        <f t="shared" si="49"/>
        <v>I1 Vehicles collide in/on roadway</v>
      </c>
      <c r="E504" s="52" t="s">
        <v>13</v>
      </c>
      <c r="F504" s="52" t="s">
        <v>342</v>
      </c>
      <c r="G504" s="52" t="s">
        <v>114</v>
      </c>
      <c r="H504" s="52" t="s">
        <v>343</v>
      </c>
      <c r="I504" s="52" t="str">
        <f t="shared" si="50"/>
        <v xml:space="preserve">C130 Late merging </v>
      </c>
      <c r="J504" s="52" t="str">
        <f t="shared" si="51"/>
        <v xml:space="preserve">C130 Late merging </v>
      </c>
      <c r="K504" s="52" t="str">
        <f t="shared" si="52"/>
        <v/>
      </c>
      <c r="L504" s="52" t="str">
        <f t="shared" si="53"/>
        <v>H027</v>
      </c>
      <c r="M504" s="52" t="str">
        <f t="shared" si="54"/>
        <v>Undertaking</v>
      </c>
      <c r="N504" s="52" t="s">
        <v>43</v>
      </c>
      <c r="O504" s="52" t="s">
        <v>119</v>
      </c>
      <c r="P504" s="52" t="str">
        <f t="shared" si="55"/>
        <v>Haz_13 Sub optimal lane use or lane change</v>
      </c>
    </row>
    <row r="505" spans="1:16" x14ac:dyDescent="0.2">
      <c r="A505" s="52" t="s">
        <v>111</v>
      </c>
      <c r="B505" s="52" t="s">
        <v>112</v>
      </c>
      <c r="C505" s="52" t="str">
        <f t="shared" si="49"/>
        <v>I1 Vehicles collide in/on roadway</v>
      </c>
      <c r="E505" s="52" t="s">
        <v>13</v>
      </c>
      <c r="F505" s="52" t="s">
        <v>344</v>
      </c>
      <c r="G505" s="52" t="s">
        <v>114</v>
      </c>
      <c r="H505" s="52" t="s">
        <v>345</v>
      </c>
      <c r="I505" s="52" t="str">
        <f t="shared" si="50"/>
        <v xml:space="preserve">C131 Overuse of offside lane </v>
      </c>
      <c r="J505" s="52" t="str">
        <f t="shared" si="51"/>
        <v xml:space="preserve">C131 Overuse of offside lane </v>
      </c>
      <c r="K505" s="52" t="str">
        <f t="shared" si="52"/>
        <v/>
      </c>
      <c r="L505" s="52" t="str">
        <f t="shared" si="53"/>
        <v>H027</v>
      </c>
      <c r="M505" s="52" t="str">
        <f t="shared" si="54"/>
        <v>Undertaking</v>
      </c>
      <c r="N505" s="52" t="s">
        <v>43</v>
      </c>
      <c r="O505" s="52" t="s">
        <v>119</v>
      </c>
      <c r="P505" s="52" t="str">
        <f t="shared" si="55"/>
        <v>Haz_13 Sub optimal lane use or lane change</v>
      </c>
    </row>
    <row r="506" spans="1:16" x14ac:dyDescent="0.2">
      <c r="A506" s="65" t="s">
        <v>111</v>
      </c>
      <c r="B506" s="65" t="s">
        <v>112</v>
      </c>
      <c r="C506" s="65" t="str">
        <f t="shared" si="49"/>
        <v>I1 Vehicles collide in/on roadway</v>
      </c>
      <c r="D506" s="65"/>
      <c r="E506" s="65" t="s">
        <v>13</v>
      </c>
      <c r="F506" s="65" t="s">
        <v>349</v>
      </c>
      <c r="G506" s="65" t="s">
        <v>114</v>
      </c>
      <c r="H506" s="65" t="s">
        <v>350</v>
      </c>
      <c r="I506" s="65" t="str">
        <f t="shared" si="50"/>
        <v>C136 Driver confusion on lane merges</v>
      </c>
      <c r="J506" s="65" t="str">
        <f t="shared" si="51"/>
        <v>C136 Driver confusion on lane merges</v>
      </c>
      <c r="K506" s="65" t="str">
        <f t="shared" si="52"/>
        <v/>
      </c>
      <c r="L506" s="65" t="str">
        <f t="shared" si="53"/>
        <v>H028</v>
      </c>
      <c r="M506" s="65" t="str">
        <f t="shared" si="54"/>
        <v>Unsafe lane changing</v>
      </c>
      <c r="N506" s="65" t="s">
        <v>44</v>
      </c>
      <c r="O506" s="65" t="s">
        <v>119</v>
      </c>
      <c r="P506" s="65" t="str">
        <f t="shared" si="55"/>
        <v>Haz_13 Sub optimal lane use or lane change</v>
      </c>
    </row>
    <row r="507" spans="1:16" x14ac:dyDescent="0.2">
      <c r="A507" s="52" t="s">
        <v>111</v>
      </c>
      <c r="B507" s="52" t="s">
        <v>112</v>
      </c>
      <c r="C507" s="52" t="str">
        <f t="shared" si="49"/>
        <v>I1 Vehicles collide in/on roadway</v>
      </c>
      <c r="E507" s="52" t="s">
        <v>13</v>
      </c>
      <c r="F507" s="52" t="s">
        <v>356</v>
      </c>
      <c r="G507" s="52" t="s">
        <v>346</v>
      </c>
      <c r="H507" s="52" t="s">
        <v>357</v>
      </c>
      <c r="I507" s="52" t="str">
        <f t="shared" si="50"/>
        <v>C137 Incorrect headlight flashing (sub-cause)</v>
      </c>
      <c r="J507" s="52" t="str">
        <f t="shared" si="51"/>
        <v/>
      </c>
      <c r="K507" s="52" t="str">
        <f t="shared" si="52"/>
        <v>C137 Incorrect headlight flashing (sub-cause)</v>
      </c>
      <c r="L507" s="52" t="str">
        <f t="shared" si="53"/>
        <v>H028</v>
      </c>
      <c r="M507" s="52" t="str">
        <f t="shared" si="54"/>
        <v>Unsafe lane changing</v>
      </c>
      <c r="N507" s="52" t="s">
        <v>44</v>
      </c>
      <c r="O507" s="52" t="s">
        <v>119</v>
      </c>
      <c r="P507" s="52" t="str">
        <f t="shared" si="55"/>
        <v>Haz_13 Sub optimal lane use or lane change</v>
      </c>
    </row>
    <row r="508" spans="1:16" x14ac:dyDescent="0.2">
      <c r="A508" s="52" t="s">
        <v>111</v>
      </c>
      <c r="B508" s="52" t="s">
        <v>112</v>
      </c>
      <c r="C508" s="52" t="str">
        <f t="shared" si="49"/>
        <v>I1 Vehicles collide in/on roadway</v>
      </c>
      <c r="E508" s="52" t="s">
        <v>13</v>
      </c>
      <c r="F508" s="52" t="s">
        <v>358</v>
      </c>
      <c r="G508" s="52" t="s">
        <v>346</v>
      </c>
      <c r="H508" s="52" t="s">
        <v>359</v>
      </c>
      <c r="I508" s="52" t="str">
        <f t="shared" si="50"/>
        <v>C138 Informal/indecisive communication during stationary traffic (sub-cause)</v>
      </c>
      <c r="J508" s="52" t="str">
        <f t="shared" si="51"/>
        <v/>
      </c>
      <c r="K508" s="52" t="str">
        <f t="shared" si="52"/>
        <v>C138 Informal/indecisive communication during stationary traffic (sub-cause)</v>
      </c>
      <c r="L508" s="52" t="str">
        <f t="shared" si="53"/>
        <v>H028</v>
      </c>
      <c r="M508" s="52" t="str">
        <f t="shared" si="54"/>
        <v>Unsafe lane changing</v>
      </c>
      <c r="N508" s="52" t="s">
        <v>44</v>
      </c>
      <c r="O508" s="52" t="s">
        <v>119</v>
      </c>
      <c r="P508" s="52" t="str">
        <f t="shared" si="55"/>
        <v>Haz_13 Sub optimal lane use or lane change</v>
      </c>
    </row>
    <row r="509" spans="1:16" x14ac:dyDescent="0.2">
      <c r="A509" s="52" t="s">
        <v>111</v>
      </c>
      <c r="B509" s="52" t="s">
        <v>112</v>
      </c>
      <c r="C509" s="52" t="str">
        <f t="shared" si="49"/>
        <v>I1 Vehicles collide in/on roadway</v>
      </c>
      <c r="E509" s="52" t="s">
        <v>13</v>
      </c>
      <c r="F509" s="52" t="s">
        <v>360</v>
      </c>
      <c r="G509" s="52" t="s">
        <v>114</v>
      </c>
      <c r="H509" s="52" t="s">
        <v>361</v>
      </c>
      <c r="I509" s="52" t="str">
        <f t="shared" si="50"/>
        <v xml:space="preserve">C139 Insufficient headway (cutting up) </v>
      </c>
      <c r="J509" s="52" t="str">
        <f t="shared" si="51"/>
        <v xml:space="preserve">C139 Insufficient headway (cutting up) </v>
      </c>
      <c r="K509" s="52" t="str">
        <f t="shared" si="52"/>
        <v/>
      </c>
      <c r="L509" s="52" t="str">
        <f t="shared" si="53"/>
        <v>H028</v>
      </c>
      <c r="M509" s="52" t="str">
        <f t="shared" si="54"/>
        <v>Unsafe lane changing</v>
      </c>
      <c r="N509" s="52" t="s">
        <v>44</v>
      </c>
      <c r="O509" s="52" t="s">
        <v>119</v>
      </c>
      <c r="P509" s="52" t="str">
        <f t="shared" si="55"/>
        <v>Haz_13 Sub optimal lane use or lane change</v>
      </c>
    </row>
    <row r="510" spans="1:16" x14ac:dyDescent="0.2">
      <c r="A510" s="52" t="s">
        <v>111</v>
      </c>
      <c r="B510" s="52" t="s">
        <v>112</v>
      </c>
      <c r="C510" s="52" t="str">
        <f t="shared" si="49"/>
        <v>I1 Vehicles collide in/on roadway</v>
      </c>
      <c r="E510" s="52" t="s">
        <v>13</v>
      </c>
      <c r="F510" s="52" t="s">
        <v>362</v>
      </c>
      <c r="G510" s="52" t="s">
        <v>114</v>
      </c>
      <c r="H510" s="52" t="s">
        <v>363</v>
      </c>
      <c r="I510" s="52" t="str">
        <f t="shared" si="50"/>
        <v>C140 Rapid lane change</v>
      </c>
      <c r="J510" s="52" t="str">
        <f t="shared" si="51"/>
        <v>C140 Rapid lane change</v>
      </c>
      <c r="K510" s="52" t="str">
        <f t="shared" si="52"/>
        <v/>
      </c>
      <c r="L510" s="52" t="str">
        <f t="shared" si="53"/>
        <v>H028</v>
      </c>
      <c r="M510" s="52" t="str">
        <f t="shared" si="54"/>
        <v>Unsafe lane changing</v>
      </c>
      <c r="N510" s="52" t="s">
        <v>44</v>
      </c>
      <c r="O510" s="52" t="s">
        <v>119</v>
      </c>
      <c r="P510" s="52" t="str">
        <f t="shared" si="55"/>
        <v>Haz_13 Sub optimal lane use or lane change</v>
      </c>
    </row>
    <row r="511" spans="1:16" x14ac:dyDescent="0.2">
      <c r="A511" s="52" t="s">
        <v>111</v>
      </c>
      <c r="B511" s="52" t="s">
        <v>112</v>
      </c>
      <c r="C511" s="52" t="str">
        <f t="shared" si="49"/>
        <v>I1 Vehicles collide in/on roadway</v>
      </c>
      <c r="E511" s="52" t="s">
        <v>13</v>
      </c>
      <c r="F511" s="52" t="s">
        <v>364</v>
      </c>
      <c r="G511" s="52" t="s">
        <v>114</v>
      </c>
      <c r="H511" s="52" t="s">
        <v>365</v>
      </c>
      <c r="I511" s="52" t="str">
        <f t="shared" si="50"/>
        <v>C141 Slow change</v>
      </c>
      <c r="J511" s="52" t="str">
        <f t="shared" si="51"/>
        <v>C141 Slow change</v>
      </c>
      <c r="K511" s="52" t="str">
        <f t="shared" si="52"/>
        <v/>
      </c>
      <c r="L511" s="52" t="str">
        <f t="shared" si="53"/>
        <v>H028</v>
      </c>
      <c r="M511" s="52" t="str">
        <f t="shared" si="54"/>
        <v>Unsafe lane changing</v>
      </c>
      <c r="N511" s="52" t="s">
        <v>44</v>
      </c>
      <c r="O511" s="52" t="s">
        <v>119</v>
      </c>
      <c r="P511" s="52" t="str">
        <f t="shared" si="55"/>
        <v>Haz_13 Sub optimal lane use or lane change</v>
      </c>
    </row>
    <row r="512" spans="1:16" x14ac:dyDescent="0.2">
      <c r="A512" s="65" t="s">
        <v>111</v>
      </c>
      <c r="B512" s="65" t="s">
        <v>112</v>
      </c>
      <c r="C512" s="65" t="str">
        <f t="shared" si="49"/>
        <v>I1 Vehicles collide in/on roadway</v>
      </c>
      <c r="D512" s="65"/>
      <c r="E512" s="65" t="s">
        <v>13</v>
      </c>
      <c r="F512" s="65" t="s">
        <v>366</v>
      </c>
      <c r="G512" s="65" t="s">
        <v>346</v>
      </c>
      <c r="H512" s="65" t="s">
        <v>367</v>
      </c>
      <c r="I512" s="65" t="str">
        <f t="shared" si="50"/>
        <v>C142 Vehicle does not indicate (sub-cause)</v>
      </c>
      <c r="J512" s="65" t="str">
        <f t="shared" si="51"/>
        <v/>
      </c>
      <c r="K512" s="65" t="str">
        <f t="shared" si="52"/>
        <v>C142 Vehicle does not indicate (sub-cause)</v>
      </c>
      <c r="L512" s="65" t="str">
        <f t="shared" si="53"/>
        <v>H028</v>
      </c>
      <c r="M512" s="65" t="str">
        <f t="shared" si="54"/>
        <v>Unsafe lane changing</v>
      </c>
      <c r="N512" s="65" t="s">
        <v>44</v>
      </c>
      <c r="O512" s="65" t="s">
        <v>119</v>
      </c>
      <c r="P512" s="65" t="str">
        <f t="shared" si="55"/>
        <v>Haz_13 Sub optimal lane use or lane change</v>
      </c>
    </row>
    <row r="513" spans="1:16" x14ac:dyDescent="0.2">
      <c r="A513" s="65" t="s">
        <v>111</v>
      </c>
      <c r="B513" s="65" t="s">
        <v>112</v>
      </c>
      <c r="C513" s="65" t="str">
        <f t="shared" si="49"/>
        <v>I1 Vehicles collide in/on roadway</v>
      </c>
      <c r="D513" s="65"/>
      <c r="E513" s="65" t="s">
        <v>13</v>
      </c>
      <c r="F513" s="65" t="s">
        <v>368</v>
      </c>
      <c r="G513" s="65" t="s">
        <v>114</v>
      </c>
      <c r="H513" s="65" t="s">
        <v>369</v>
      </c>
      <c r="I513" s="65" t="str">
        <f t="shared" si="50"/>
        <v>C143 Vehicle driving too close behind a large vehicle</v>
      </c>
      <c r="J513" s="65" t="str">
        <f t="shared" si="51"/>
        <v>C143 Vehicle driving too close behind a large vehicle</v>
      </c>
      <c r="K513" s="65" t="str">
        <f t="shared" si="52"/>
        <v/>
      </c>
      <c r="L513" s="65" t="str">
        <f t="shared" si="53"/>
        <v>H028</v>
      </c>
      <c r="M513" s="65" t="str">
        <f t="shared" si="54"/>
        <v>Unsafe lane changing</v>
      </c>
      <c r="N513" s="65" t="s">
        <v>44</v>
      </c>
      <c r="O513" s="65" t="s">
        <v>119</v>
      </c>
      <c r="P513" s="65" t="str">
        <f t="shared" si="55"/>
        <v>Haz_13 Sub optimal lane use or lane change</v>
      </c>
    </row>
    <row r="514" spans="1:16" x14ac:dyDescent="0.2">
      <c r="A514" s="65" t="s">
        <v>111</v>
      </c>
      <c r="B514" s="65" t="s">
        <v>112</v>
      </c>
      <c r="C514" s="65" t="str">
        <f t="shared" si="49"/>
        <v>I1 Vehicles collide in/on roadway</v>
      </c>
      <c r="D514" s="65"/>
      <c r="E514" s="65" t="s">
        <v>13</v>
      </c>
      <c r="F514" s="65" t="s">
        <v>370</v>
      </c>
      <c r="G514" s="65" t="s">
        <v>346</v>
      </c>
      <c r="H514" s="65" t="s">
        <v>371</v>
      </c>
      <c r="I514" s="65" t="str">
        <f t="shared" si="50"/>
        <v>C144 Vehicle indicates incorrectly (sub-cause)</v>
      </c>
      <c r="J514" s="65" t="str">
        <f t="shared" si="51"/>
        <v/>
      </c>
      <c r="K514" s="65" t="str">
        <f t="shared" si="52"/>
        <v>C144 Vehicle indicates incorrectly (sub-cause)</v>
      </c>
      <c r="L514" s="65" t="str">
        <f t="shared" si="53"/>
        <v>H028</v>
      </c>
      <c r="M514" s="65" t="str">
        <f t="shared" si="54"/>
        <v>Unsafe lane changing</v>
      </c>
      <c r="N514" s="65" t="s">
        <v>44</v>
      </c>
      <c r="O514" s="65" t="s">
        <v>119</v>
      </c>
      <c r="P514" s="65" t="str">
        <f t="shared" si="55"/>
        <v>Haz_13 Sub optimal lane use or lane change</v>
      </c>
    </row>
    <row r="515" spans="1:16" x14ac:dyDescent="0.2">
      <c r="A515" s="65" t="s">
        <v>111</v>
      </c>
      <c r="B515" s="65" t="s">
        <v>112</v>
      </c>
      <c r="C515" s="65" t="str">
        <f t="shared" ref="C515:C578" si="56">A515&amp;" "&amp;B515</f>
        <v>I1 Vehicles collide in/on roadway</v>
      </c>
      <c r="D515" s="65"/>
      <c r="E515" s="65" t="s">
        <v>13</v>
      </c>
      <c r="F515" s="65" t="s">
        <v>372</v>
      </c>
      <c r="G515" s="65" t="s">
        <v>114</v>
      </c>
      <c r="H515" s="65" t="s">
        <v>373</v>
      </c>
      <c r="I515" s="65" t="str">
        <f t="shared" ref="I515:I578" si="57">F515&amp;" "&amp;H515</f>
        <v>C145 Visibility of overhead signs obscured by lorries</v>
      </c>
      <c r="J515" s="65" t="str">
        <f t="shared" ref="J515:J578" si="58">IF(G515="NULL",I515,IF(ISNA(VLOOKUP(G515,$F$3:$I$2463,4,FALSE)),"",(VLOOKUP(G515,$F$3:$I$2463,4,FALSE))))</f>
        <v>C145 Visibility of overhead signs obscured by lorries</v>
      </c>
      <c r="K515" s="65" t="str">
        <f t="shared" ref="K515:K578" si="59">IF(G515&lt;&gt;"",IF(G515&lt;&gt;"NULL",I515,""),"")</f>
        <v/>
      </c>
      <c r="L515" s="65" t="str">
        <f t="shared" ref="L515:L578" si="60">LEFT(N515,4)</f>
        <v>H028</v>
      </c>
      <c r="M515" s="65" t="str">
        <f t="shared" ref="M515:M578" si="61">IF(N515&lt;&gt;"",RIGHT(N515,LEN(N515)-5),"")</f>
        <v>Unsafe lane changing</v>
      </c>
      <c r="N515" s="65" t="s">
        <v>44</v>
      </c>
      <c r="O515" s="65" t="s">
        <v>119</v>
      </c>
      <c r="P515" s="65" t="str">
        <f t="shared" ref="P515:P578" si="62">IF(E515&lt;&gt;0,E515,"")</f>
        <v>Haz_13 Sub optimal lane use or lane change</v>
      </c>
    </row>
    <row r="516" spans="1:16" x14ac:dyDescent="0.2">
      <c r="A516" s="52" t="s">
        <v>111</v>
      </c>
      <c r="B516" s="52" t="s">
        <v>112</v>
      </c>
      <c r="C516" s="52" t="str">
        <f t="shared" si="56"/>
        <v>I1 Vehicles collide in/on roadway</v>
      </c>
      <c r="E516" s="52" t="s">
        <v>13</v>
      </c>
      <c r="F516" s="52" t="s">
        <v>347</v>
      </c>
      <c r="G516" s="52" t="s">
        <v>346</v>
      </c>
      <c r="H516" s="52" t="s">
        <v>348</v>
      </c>
      <c r="I516" s="52" t="str">
        <f t="shared" si="57"/>
        <v>C164 Change in vehicle speed (sub-cause)</v>
      </c>
      <c r="J516" s="52" t="str">
        <f t="shared" si="58"/>
        <v/>
      </c>
      <c r="K516" s="52" t="str">
        <f t="shared" si="59"/>
        <v>C164 Change in vehicle speed (sub-cause)</v>
      </c>
      <c r="L516" s="52" t="str">
        <f t="shared" si="60"/>
        <v>H028</v>
      </c>
      <c r="M516" s="52" t="str">
        <f t="shared" si="61"/>
        <v>Unsafe lane changing</v>
      </c>
      <c r="N516" s="52" t="s">
        <v>44</v>
      </c>
      <c r="O516" s="52" t="s">
        <v>119</v>
      </c>
      <c r="P516" s="52" t="str">
        <f t="shared" si="62"/>
        <v>Haz_13 Sub optimal lane use or lane change</v>
      </c>
    </row>
    <row r="517" spans="1:16" x14ac:dyDescent="0.2">
      <c r="A517" s="52" t="s">
        <v>377</v>
      </c>
      <c r="B517" s="52" t="s">
        <v>378</v>
      </c>
      <c r="C517" s="52" t="str">
        <f t="shared" si="56"/>
        <v>I2 Vehicle leaves roadway - exits carriageway</v>
      </c>
      <c r="E517" s="52" t="s">
        <v>14</v>
      </c>
      <c r="F517" s="52" t="s">
        <v>117</v>
      </c>
      <c r="G517" s="52" t="s">
        <v>114</v>
      </c>
      <c r="H517" s="52" t="s">
        <v>118</v>
      </c>
      <c r="I517" s="52" t="str">
        <f t="shared" si="57"/>
        <v>C001 Driver tiredness</v>
      </c>
      <c r="J517" s="52" t="str">
        <f t="shared" si="58"/>
        <v>C001 Driver tiredness</v>
      </c>
      <c r="K517" s="52" t="str">
        <f t="shared" si="59"/>
        <v/>
      </c>
      <c r="L517" s="52" t="str">
        <f t="shared" si="60"/>
        <v>H030</v>
      </c>
      <c r="M517" s="52" t="str">
        <f t="shared" si="61"/>
        <v>Vehicle drifts off carriageway</v>
      </c>
      <c r="N517" s="52" t="s">
        <v>49</v>
      </c>
      <c r="O517" s="52" t="s">
        <v>119</v>
      </c>
      <c r="P517" s="52" t="str">
        <f t="shared" si="62"/>
        <v>Haz_14 Vehicle drifts off carriageway</v>
      </c>
    </row>
    <row r="518" spans="1:16" x14ac:dyDescent="0.2">
      <c r="A518" s="52" t="s">
        <v>377</v>
      </c>
      <c r="B518" s="52" t="s">
        <v>378</v>
      </c>
      <c r="C518" s="52" t="str">
        <f t="shared" si="56"/>
        <v>I2 Vehicle leaves roadway - exits carriageway</v>
      </c>
      <c r="E518" s="52" t="s">
        <v>14</v>
      </c>
      <c r="F518" s="52" t="s">
        <v>140</v>
      </c>
      <c r="G518" s="52" t="s">
        <v>114</v>
      </c>
      <c r="H518" s="52" t="s">
        <v>141</v>
      </c>
      <c r="I518" s="52" t="str">
        <f t="shared" si="57"/>
        <v>C013 Influence of drugs and alcohol</v>
      </c>
      <c r="J518" s="52" t="str">
        <f t="shared" si="58"/>
        <v>C013 Influence of drugs and alcohol</v>
      </c>
      <c r="K518" s="52" t="str">
        <f t="shared" si="59"/>
        <v/>
      </c>
      <c r="L518" s="52" t="str">
        <f t="shared" si="60"/>
        <v>H030</v>
      </c>
      <c r="M518" s="52" t="str">
        <f t="shared" si="61"/>
        <v>Vehicle drifts off carriageway</v>
      </c>
      <c r="N518" s="52" t="s">
        <v>49</v>
      </c>
      <c r="O518" s="52" t="s">
        <v>119</v>
      </c>
      <c r="P518" s="52" t="str">
        <f t="shared" si="62"/>
        <v>Haz_14 Vehicle drifts off carriageway</v>
      </c>
    </row>
    <row r="519" spans="1:16" x14ac:dyDescent="0.2">
      <c r="A519" s="65" t="s">
        <v>377</v>
      </c>
      <c r="B519" s="65" t="s">
        <v>378</v>
      </c>
      <c r="C519" s="65" t="str">
        <f t="shared" si="56"/>
        <v>I2 Vehicle leaves roadway - exits carriageway</v>
      </c>
      <c r="D519" s="65"/>
      <c r="E519" s="65" t="s">
        <v>14</v>
      </c>
      <c r="F519" s="65" t="s">
        <v>152</v>
      </c>
      <c r="G519" s="65" t="s">
        <v>114</v>
      </c>
      <c r="H519" s="65" t="s">
        <v>153</v>
      </c>
      <c r="I519" s="65" t="str">
        <f t="shared" si="57"/>
        <v xml:space="preserve">C019 Vehicle mechanical fault </v>
      </c>
      <c r="J519" s="65" t="str">
        <f t="shared" si="58"/>
        <v xml:space="preserve">C019 Vehicle mechanical fault </v>
      </c>
      <c r="K519" s="65" t="str">
        <f t="shared" si="59"/>
        <v/>
      </c>
      <c r="L519" s="65" t="str">
        <f t="shared" si="60"/>
        <v>H030</v>
      </c>
      <c r="M519" s="65" t="str">
        <f t="shared" si="61"/>
        <v>Vehicle drifts off carriageway</v>
      </c>
      <c r="N519" s="65" t="s">
        <v>49</v>
      </c>
      <c r="O519" s="65" t="s">
        <v>119</v>
      </c>
      <c r="P519" s="65" t="str">
        <f t="shared" si="62"/>
        <v>Haz_14 Vehicle drifts off carriageway</v>
      </c>
    </row>
    <row r="520" spans="1:16" x14ac:dyDescent="0.2">
      <c r="A520" s="65" t="s">
        <v>377</v>
      </c>
      <c r="B520" s="65" t="s">
        <v>378</v>
      </c>
      <c r="C520" s="65" t="str">
        <f t="shared" si="56"/>
        <v>I2 Vehicle leaves roadway - exits carriageway</v>
      </c>
      <c r="D520" s="65"/>
      <c r="E520" s="65" t="s">
        <v>14</v>
      </c>
      <c r="F520" s="65" t="s">
        <v>160</v>
      </c>
      <c r="G520" s="65" t="s">
        <v>114</v>
      </c>
      <c r="H520" s="65" t="s">
        <v>161</v>
      </c>
      <c r="I520" s="65" t="str">
        <f t="shared" si="57"/>
        <v>C023 Driver distracted (other causes)</v>
      </c>
      <c r="J520" s="65" t="str">
        <f t="shared" si="58"/>
        <v>C023 Driver distracted (other causes)</v>
      </c>
      <c r="K520" s="65" t="str">
        <f t="shared" si="59"/>
        <v/>
      </c>
      <c r="L520" s="65" t="str">
        <f t="shared" si="60"/>
        <v>H030</v>
      </c>
      <c r="M520" s="65" t="str">
        <f t="shared" si="61"/>
        <v>Vehicle drifts off carriageway</v>
      </c>
      <c r="N520" s="65" t="s">
        <v>49</v>
      </c>
      <c r="O520" s="65" t="s">
        <v>119</v>
      </c>
      <c r="P520" s="65" t="str">
        <f t="shared" si="62"/>
        <v>Haz_14 Vehicle drifts off carriageway</v>
      </c>
    </row>
    <row r="521" spans="1:16" x14ac:dyDescent="0.2">
      <c r="A521" s="52" t="s">
        <v>377</v>
      </c>
      <c r="B521" s="52" t="s">
        <v>378</v>
      </c>
      <c r="C521" s="52" t="str">
        <f t="shared" si="56"/>
        <v>I2 Vehicle leaves roadway - exits carriageway</v>
      </c>
      <c r="E521" s="52" t="s">
        <v>14</v>
      </c>
      <c r="F521" s="52" t="s">
        <v>166</v>
      </c>
      <c r="G521" s="52" t="s">
        <v>114</v>
      </c>
      <c r="H521" s="52" t="s">
        <v>167</v>
      </c>
      <c r="I521" s="52" t="str">
        <f t="shared" si="57"/>
        <v>C026 Poor visibility</v>
      </c>
      <c r="J521" s="52" t="str">
        <f t="shared" si="58"/>
        <v>C026 Poor visibility</v>
      </c>
      <c r="K521" s="52" t="str">
        <f t="shared" si="59"/>
        <v/>
      </c>
      <c r="L521" s="52" t="str">
        <f t="shared" si="60"/>
        <v>H030</v>
      </c>
      <c r="M521" s="52" t="str">
        <f t="shared" si="61"/>
        <v>Vehicle drifts off carriageway</v>
      </c>
      <c r="N521" s="52" t="s">
        <v>49</v>
      </c>
      <c r="O521" s="52" t="s">
        <v>119</v>
      </c>
      <c r="P521" s="52" t="str">
        <f t="shared" si="62"/>
        <v>Haz_14 Vehicle drifts off carriageway</v>
      </c>
    </row>
    <row r="522" spans="1:16" x14ac:dyDescent="0.2">
      <c r="A522" s="52" t="s">
        <v>377</v>
      </c>
      <c r="B522" s="52" t="s">
        <v>378</v>
      </c>
      <c r="C522" s="52" t="str">
        <f t="shared" si="56"/>
        <v>I2 Vehicle leaves roadway - exits carriageway</v>
      </c>
      <c r="E522" s="52" t="s">
        <v>14</v>
      </c>
      <c r="F522" s="52" t="s">
        <v>190</v>
      </c>
      <c r="G522" s="52" t="s">
        <v>114</v>
      </c>
      <c r="H522" s="52" t="s">
        <v>191</v>
      </c>
      <c r="I522" s="52" t="str">
        <f t="shared" si="57"/>
        <v>C038 Encounters abnormal/Oversize load</v>
      </c>
      <c r="J522" s="52" t="str">
        <f t="shared" si="58"/>
        <v>C038 Encounters abnormal/Oversize load</v>
      </c>
      <c r="K522" s="52" t="str">
        <f t="shared" si="59"/>
        <v/>
      </c>
      <c r="L522" s="52" t="str">
        <f t="shared" si="60"/>
        <v>H030</v>
      </c>
      <c r="M522" s="52" t="str">
        <f t="shared" si="61"/>
        <v>Vehicle drifts off carriageway</v>
      </c>
      <c r="N522" s="52" t="s">
        <v>49</v>
      </c>
      <c r="O522" s="52" t="s">
        <v>119</v>
      </c>
      <c r="P522" s="52" t="str">
        <f t="shared" si="62"/>
        <v>Haz_14 Vehicle drifts off carriageway</v>
      </c>
    </row>
    <row r="523" spans="1:16" x14ac:dyDescent="0.2">
      <c r="A523" s="52" t="s">
        <v>377</v>
      </c>
      <c r="B523" s="52" t="s">
        <v>378</v>
      </c>
      <c r="C523" s="52" t="str">
        <f t="shared" si="56"/>
        <v>I2 Vehicle leaves roadway - exits carriageway</v>
      </c>
      <c r="E523" s="52" t="s">
        <v>14</v>
      </c>
      <c r="F523" s="52" t="s">
        <v>381</v>
      </c>
      <c r="G523" s="52" t="s">
        <v>114</v>
      </c>
      <c r="H523" s="52" t="s">
        <v>382</v>
      </c>
      <c r="I523" s="52" t="str">
        <f t="shared" si="57"/>
        <v>C150 Confusing lane markings</v>
      </c>
      <c r="J523" s="52" t="str">
        <f t="shared" si="58"/>
        <v>C150 Confusing lane markings</v>
      </c>
      <c r="K523" s="52" t="str">
        <f t="shared" si="59"/>
        <v/>
      </c>
      <c r="L523" s="52" t="str">
        <f t="shared" si="60"/>
        <v>H030</v>
      </c>
      <c r="M523" s="52" t="str">
        <f t="shared" si="61"/>
        <v>Vehicle drifts off carriageway</v>
      </c>
      <c r="N523" s="52" t="s">
        <v>49</v>
      </c>
      <c r="O523" s="52" t="s">
        <v>119</v>
      </c>
      <c r="P523" s="52" t="str">
        <f t="shared" si="62"/>
        <v>Haz_14 Vehicle drifts off carriageway</v>
      </c>
    </row>
    <row r="524" spans="1:16" x14ac:dyDescent="0.2">
      <c r="A524" s="52" t="s">
        <v>377</v>
      </c>
      <c r="B524" s="52" t="s">
        <v>378</v>
      </c>
      <c r="C524" s="52" t="str">
        <f t="shared" si="56"/>
        <v>I2 Vehicle leaves roadway - exits carriageway</v>
      </c>
      <c r="E524" s="52" t="s">
        <v>14</v>
      </c>
      <c r="F524" s="52" t="s">
        <v>383</v>
      </c>
      <c r="G524" s="52" t="s">
        <v>114</v>
      </c>
      <c r="H524" s="52" t="s">
        <v>384</v>
      </c>
      <c r="I524" s="52" t="str">
        <f t="shared" si="57"/>
        <v>C151 Driver error (distracted etc)</v>
      </c>
      <c r="J524" s="52" t="str">
        <f t="shared" si="58"/>
        <v>C151 Driver error (distracted etc)</v>
      </c>
      <c r="K524" s="52" t="str">
        <f t="shared" si="59"/>
        <v/>
      </c>
      <c r="L524" s="52" t="str">
        <f t="shared" si="60"/>
        <v>H030</v>
      </c>
      <c r="M524" s="52" t="str">
        <f t="shared" si="61"/>
        <v>Vehicle drifts off carriageway</v>
      </c>
      <c r="N524" s="52" t="s">
        <v>49</v>
      </c>
      <c r="O524" s="52" t="s">
        <v>119</v>
      </c>
      <c r="P524" s="52" t="str">
        <f t="shared" si="62"/>
        <v>Haz_14 Vehicle drifts off carriageway</v>
      </c>
    </row>
    <row r="525" spans="1:16" x14ac:dyDescent="0.2">
      <c r="A525" s="52" t="s">
        <v>377</v>
      </c>
      <c r="B525" s="52" t="s">
        <v>378</v>
      </c>
      <c r="C525" s="52" t="str">
        <f t="shared" si="56"/>
        <v>I2 Vehicle leaves roadway - exits carriageway</v>
      </c>
      <c r="E525" s="52" t="s">
        <v>14</v>
      </c>
      <c r="F525" s="52" t="s">
        <v>385</v>
      </c>
      <c r="G525" s="52" t="s">
        <v>114</v>
      </c>
      <c r="H525" s="52" t="s">
        <v>386</v>
      </c>
      <c r="I525" s="52" t="str">
        <f t="shared" si="57"/>
        <v>C152 Infrastructure not visible enough</v>
      </c>
      <c r="J525" s="52" t="str">
        <f t="shared" si="58"/>
        <v>C152 Infrastructure not visible enough</v>
      </c>
      <c r="K525" s="52" t="str">
        <f t="shared" si="59"/>
        <v/>
      </c>
      <c r="L525" s="52" t="str">
        <f t="shared" si="60"/>
        <v>H030</v>
      </c>
      <c r="M525" s="52" t="str">
        <f t="shared" si="61"/>
        <v>Vehicle drifts off carriageway</v>
      </c>
      <c r="N525" s="52" t="s">
        <v>49</v>
      </c>
      <c r="O525" s="52" t="s">
        <v>119</v>
      </c>
      <c r="P525" s="52" t="str">
        <f t="shared" si="62"/>
        <v>Haz_14 Vehicle drifts off carriageway</v>
      </c>
    </row>
    <row r="526" spans="1:16" x14ac:dyDescent="0.2">
      <c r="A526" s="52" t="s">
        <v>377</v>
      </c>
      <c r="B526" s="52" t="s">
        <v>378</v>
      </c>
      <c r="C526" s="52" t="str">
        <f t="shared" si="56"/>
        <v>I2 Vehicle leaves roadway - exits carriageway</v>
      </c>
      <c r="E526" s="52" t="s">
        <v>14</v>
      </c>
      <c r="F526" s="52" t="s">
        <v>387</v>
      </c>
      <c r="G526" s="52" t="s">
        <v>114</v>
      </c>
      <c r="H526" s="52" t="s">
        <v>388</v>
      </c>
      <c r="I526" s="52" t="str">
        <f t="shared" si="57"/>
        <v>C153 Lanes not wide enough</v>
      </c>
      <c r="J526" s="52" t="str">
        <f t="shared" si="58"/>
        <v>C153 Lanes not wide enough</v>
      </c>
      <c r="K526" s="52" t="str">
        <f t="shared" si="59"/>
        <v/>
      </c>
      <c r="L526" s="52" t="str">
        <f t="shared" si="60"/>
        <v>H030</v>
      </c>
      <c r="M526" s="52" t="str">
        <f t="shared" si="61"/>
        <v>Vehicle drifts off carriageway</v>
      </c>
      <c r="N526" s="52" t="s">
        <v>49</v>
      </c>
      <c r="O526" s="52" t="s">
        <v>119</v>
      </c>
      <c r="P526" s="52" t="str">
        <f t="shared" si="62"/>
        <v>Haz_14 Vehicle drifts off carriageway</v>
      </c>
    </row>
    <row r="527" spans="1:16" x14ac:dyDescent="0.2">
      <c r="A527" s="52" t="s">
        <v>377</v>
      </c>
      <c r="B527" s="52" t="s">
        <v>378</v>
      </c>
      <c r="C527" s="52" t="str">
        <f t="shared" si="56"/>
        <v>I2 Vehicle leaves roadway - exits carriageway</v>
      </c>
      <c r="E527" s="52" t="s">
        <v>14</v>
      </c>
      <c r="F527" s="52" t="s">
        <v>389</v>
      </c>
      <c r="G527" s="52" t="s">
        <v>114</v>
      </c>
      <c r="H527" s="52" t="s">
        <v>390</v>
      </c>
      <c r="I527" s="52" t="str">
        <f t="shared" si="57"/>
        <v>C154 Lighting inadequate</v>
      </c>
      <c r="J527" s="52" t="str">
        <f t="shared" si="58"/>
        <v>C154 Lighting inadequate</v>
      </c>
      <c r="K527" s="52" t="str">
        <f t="shared" si="59"/>
        <v/>
      </c>
      <c r="L527" s="52" t="str">
        <f t="shared" si="60"/>
        <v>H030</v>
      </c>
      <c r="M527" s="52" t="str">
        <f t="shared" si="61"/>
        <v>Vehicle drifts off carriageway</v>
      </c>
      <c r="N527" s="52" t="s">
        <v>49</v>
      </c>
      <c r="O527" s="52" t="s">
        <v>119</v>
      </c>
      <c r="P527" s="52" t="str">
        <f t="shared" si="62"/>
        <v>Haz_14 Vehicle drifts off carriageway</v>
      </c>
    </row>
    <row r="528" spans="1:16" x14ac:dyDescent="0.2">
      <c r="A528" s="65" t="s">
        <v>377</v>
      </c>
      <c r="B528" s="65" t="s">
        <v>378</v>
      </c>
      <c r="C528" s="65" t="str">
        <f t="shared" si="56"/>
        <v>I2 Vehicle leaves roadway - exits carriageway</v>
      </c>
      <c r="D528" s="65"/>
      <c r="E528" s="65" t="s">
        <v>14</v>
      </c>
      <c r="F528" s="65" t="s">
        <v>391</v>
      </c>
      <c r="G528" s="65" t="s">
        <v>114</v>
      </c>
      <c r="H528" s="65" t="s">
        <v>392</v>
      </c>
      <c r="I528" s="65" t="str">
        <f t="shared" si="57"/>
        <v>C155 Vehicle trying to avoid another incident</v>
      </c>
      <c r="J528" s="65" t="str">
        <f t="shared" si="58"/>
        <v>C155 Vehicle trying to avoid another incident</v>
      </c>
      <c r="K528" s="65" t="str">
        <f t="shared" si="59"/>
        <v/>
      </c>
      <c r="L528" s="65" t="str">
        <f t="shared" si="60"/>
        <v>H030</v>
      </c>
      <c r="M528" s="65" t="str">
        <f t="shared" si="61"/>
        <v>Vehicle drifts off carriageway</v>
      </c>
      <c r="N528" s="65" t="s">
        <v>49</v>
      </c>
      <c r="O528" s="65" t="s">
        <v>119</v>
      </c>
      <c r="P528" s="65" t="str">
        <f t="shared" si="62"/>
        <v>Haz_14 Vehicle drifts off carriageway</v>
      </c>
    </row>
    <row r="529" spans="1:16" x14ac:dyDescent="0.2">
      <c r="A529" s="52" t="s">
        <v>393</v>
      </c>
      <c r="B529" s="52" t="s">
        <v>394</v>
      </c>
      <c r="C529" s="52" t="str">
        <f t="shared" si="56"/>
        <v>I3 Vehicle collides with infrastructure whist using roadway</v>
      </c>
      <c r="D529" s="52" t="s">
        <v>395</v>
      </c>
      <c r="E529" s="52" t="s">
        <v>15</v>
      </c>
      <c r="F529" s="52" t="s">
        <v>251</v>
      </c>
      <c r="G529" s="52" t="s">
        <v>114</v>
      </c>
      <c r="H529" s="52" t="s">
        <v>252</v>
      </c>
      <c r="I529" s="52" t="str">
        <f t="shared" si="57"/>
        <v>C073 Abnormal/Oversize load</v>
      </c>
      <c r="J529" s="52" t="str">
        <f t="shared" si="58"/>
        <v>C073 Abnormal/Oversize load</v>
      </c>
      <c r="K529" s="52" t="str">
        <f t="shared" si="59"/>
        <v/>
      </c>
      <c r="L529" s="52" t="str">
        <f t="shared" si="60"/>
        <v>H045</v>
      </c>
      <c r="M529" s="52" t="str">
        <f t="shared" si="61"/>
        <v>Overhead Live Wires</v>
      </c>
      <c r="N529" s="52" t="s">
        <v>50</v>
      </c>
      <c r="O529" s="52" t="s">
        <v>119</v>
      </c>
      <c r="P529" s="52" t="str">
        <f t="shared" si="62"/>
        <v>Haz_15 Infrastructure</v>
      </c>
    </row>
    <row r="530" spans="1:16" x14ac:dyDescent="0.2">
      <c r="A530" s="52" t="s">
        <v>393</v>
      </c>
      <c r="B530" s="52" t="s">
        <v>394</v>
      </c>
      <c r="C530" s="52" t="str">
        <f t="shared" si="56"/>
        <v>I3 Vehicle collides with infrastructure whist using roadway</v>
      </c>
      <c r="E530" s="52" t="s">
        <v>15</v>
      </c>
      <c r="F530" s="52" t="s">
        <v>251</v>
      </c>
      <c r="G530" s="52" t="s">
        <v>114</v>
      </c>
      <c r="H530" s="52" t="s">
        <v>252</v>
      </c>
      <c r="I530" s="52" t="str">
        <f t="shared" si="57"/>
        <v>C073 Abnormal/Oversize load</v>
      </c>
      <c r="J530" s="52" t="str">
        <f t="shared" si="58"/>
        <v>C073 Abnormal/Oversize load</v>
      </c>
      <c r="K530" s="52" t="str">
        <f t="shared" si="59"/>
        <v/>
      </c>
      <c r="L530" s="52" t="str">
        <f t="shared" si="60"/>
        <v>H048</v>
      </c>
      <c r="M530" s="52" t="str">
        <f t="shared" si="61"/>
        <v>Infrastructure next to or above roadway (not Overhead Live Wires)</v>
      </c>
      <c r="N530" s="52" t="s">
        <v>51</v>
      </c>
      <c r="O530" s="52" t="s">
        <v>116</v>
      </c>
      <c r="P530" s="52" t="str">
        <f t="shared" si="62"/>
        <v>Haz_15 Infrastructure</v>
      </c>
    </row>
    <row r="531" spans="1:16" x14ac:dyDescent="0.2">
      <c r="A531" s="52" t="s">
        <v>393</v>
      </c>
      <c r="B531" s="52" t="s">
        <v>394</v>
      </c>
      <c r="C531" s="52" t="str">
        <f t="shared" si="56"/>
        <v>I3 Vehicle collides with infrastructure whist using roadway</v>
      </c>
      <c r="D531" s="52" t="s">
        <v>395</v>
      </c>
      <c r="E531" s="52" t="s">
        <v>15</v>
      </c>
      <c r="F531" s="52" t="s">
        <v>400</v>
      </c>
      <c r="G531" s="52" t="s">
        <v>396</v>
      </c>
      <c r="H531" s="52" t="s">
        <v>401</v>
      </c>
      <c r="I531" s="52" t="str">
        <f t="shared" si="57"/>
        <v>C162 Cable joint failure (sub-cause)</v>
      </c>
      <c r="J531" s="52" t="str">
        <f t="shared" si="58"/>
        <v xml:space="preserve">C205 Encroachment into normal vehicle envelope </v>
      </c>
      <c r="K531" s="52" t="str">
        <f t="shared" si="59"/>
        <v>C162 Cable joint failure (sub-cause)</v>
      </c>
      <c r="L531" s="52" t="str">
        <f t="shared" si="60"/>
        <v>H045</v>
      </c>
      <c r="M531" s="52" t="str">
        <f t="shared" si="61"/>
        <v>Overhead Live Wires</v>
      </c>
      <c r="N531" s="52" t="s">
        <v>50</v>
      </c>
      <c r="O531" s="52" t="s">
        <v>116</v>
      </c>
      <c r="P531" s="52" t="str">
        <f t="shared" si="62"/>
        <v>Haz_15 Infrastructure</v>
      </c>
    </row>
    <row r="532" spans="1:16" x14ac:dyDescent="0.2">
      <c r="A532" s="52" t="s">
        <v>563</v>
      </c>
      <c r="B532" s="52" t="s">
        <v>564</v>
      </c>
      <c r="C532" s="52" t="str">
        <f t="shared" si="56"/>
        <v>I9 Infrastructure Collape or Failure</v>
      </c>
      <c r="D532" s="52" t="s">
        <v>565</v>
      </c>
      <c r="E532" s="52" t="s">
        <v>15</v>
      </c>
      <c r="F532" s="52" t="s">
        <v>567</v>
      </c>
      <c r="G532" s="52" t="s">
        <v>114</v>
      </c>
      <c r="H532" s="52" t="s">
        <v>568</v>
      </c>
      <c r="I532" s="52" t="str">
        <f t="shared" si="57"/>
        <v>C166 Component failure</v>
      </c>
      <c r="J532" s="52" t="str">
        <f t="shared" si="58"/>
        <v>C166 Component failure</v>
      </c>
      <c r="K532" s="52" t="str">
        <f t="shared" si="59"/>
        <v/>
      </c>
      <c r="L532" s="52" t="str">
        <f t="shared" si="60"/>
        <v>H050</v>
      </c>
      <c r="M532" s="52" t="str">
        <f t="shared" si="61"/>
        <v>Infrastructure collapse</v>
      </c>
      <c r="N532" s="52" t="s">
        <v>82</v>
      </c>
      <c r="O532" s="52" t="s">
        <v>119</v>
      </c>
      <c r="P532" s="52" t="str">
        <f t="shared" si="62"/>
        <v>Haz_15 Infrastructure</v>
      </c>
    </row>
    <row r="533" spans="1:16" x14ac:dyDescent="0.2">
      <c r="A533" s="52" t="s">
        <v>393</v>
      </c>
      <c r="B533" s="52" t="s">
        <v>394</v>
      </c>
      <c r="C533" s="52" t="str">
        <f t="shared" si="56"/>
        <v>I3 Vehicle collides with infrastructure whist using roadway</v>
      </c>
      <c r="D533" s="52" t="s">
        <v>395</v>
      </c>
      <c r="E533" s="52" t="s">
        <v>15</v>
      </c>
      <c r="F533" s="52" t="s">
        <v>398</v>
      </c>
      <c r="G533" s="52" t="s">
        <v>396</v>
      </c>
      <c r="H533" s="52" t="s">
        <v>399</v>
      </c>
      <c r="I533" s="52" t="str">
        <f t="shared" si="57"/>
        <v>C170 Damage (e.g. sustainted in previous collision)</v>
      </c>
      <c r="J533" s="52" t="str">
        <f t="shared" si="58"/>
        <v xml:space="preserve">C205 Encroachment into normal vehicle envelope </v>
      </c>
      <c r="K533" s="52" t="str">
        <f t="shared" si="59"/>
        <v>C170 Damage (e.g. sustainted in previous collision)</v>
      </c>
      <c r="L533" s="52" t="str">
        <f t="shared" si="60"/>
        <v>H045</v>
      </c>
      <c r="M533" s="52" t="str">
        <f t="shared" si="61"/>
        <v>Overhead Live Wires</v>
      </c>
      <c r="N533" s="52" t="s">
        <v>50</v>
      </c>
      <c r="O533" s="52" t="s">
        <v>116</v>
      </c>
      <c r="P533" s="52" t="str">
        <f t="shared" si="62"/>
        <v>Haz_15 Infrastructure</v>
      </c>
    </row>
    <row r="534" spans="1:16" x14ac:dyDescent="0.2">
      <c r="A534" s="52" t="s">
        <v>393</v>
      </c>
      <c r="B534" s="52" t="s">
        <v>394</v>
      </c>
      <c r="C534" s="52" t="str">
        <f t="shared" si="56"/>
        <v>I3 Vehicle collides with infrastructure whist using roadway</v>
      </c>
      <c r="E534" s="52" t="s">
        <v>15</v>
      </c>
      <c r="F534" s="52" t="s">
        <v>398</v>
      </c>
      <c r="G534" s="52" t="s">
        <v>396</v>
      </c>
      <c r="H534" s="52" t="s">
        <v>399</v>
      </c>
      <c r="I534" s="52" t="str">
        <f t="shared" si="57"/>
        <v>C170 Damage (e.g. sustainted in previous collision)</v>
      </c>
      <c r="J534" s="52" t="str">
        <f t="shared" si="58"/>
        <v xml:space="preserve">C205 Encroachment into normal vehicle envelope </v>
      </c>
      <c r="K534" s="52" t="str">
        <f t="shared" si="59"/>
        <v>C170 Damage (e.g. sustainted in previous collision)</v>
      </c>
      <c r="L534" s="52" t="str">
        <f t="shared" si="60"/>
        <v>H048</v>
      </c>
      <c r="M534" s="52" t="str">
        <f t="shared" si="61"/>
        <v>Infrastructure next to or above roadway (not Overhead Live Wires)</v>
      </c>
      <c r="N534" s="52" t="s">
        <v>51</v>
      </c>
      <c r="O534" s="52" t="s">
        <v>116</v>
      </c>
      <c r="P534" s="52" t="str">
        <f t="shared" si="62"/>
        <v>Haz_15 Infrastructure</v>
      </c>
    </row>
    <row r="535" spans="1:16" x14ac:dyDescent="0.2">
      <c r="A535" s="52" t="s">
        <v>563</v>
      </c>
      <c r="B535" s="52" t="s">
        <v>564</v>
      </c>
      <c r="C535" s="52" t="str">
        <f t="shared" si="56"/>
        <v>I9 Infrastructure Collape or Failure</v>
      </c>
      <c r="D535" s="52" t="s">
        <v>565</v>
      </c>
      <c r="E535" s="52" t="s">
        <v>15</v>
      </c>
      <c r="F535" s="52" t="s">
        <v>402</v>
      </c>
      <c r="G535" s="52" t="s">
        <v>114</v>
      </c>
      <c r="H535" s="52" t="s">
        <v>534</v>
      </c>
      <c r="I535" s="52" t="str">
        <f t="shared" si="57"/>
        <v>C196 Tensioning system failure</v>
      </c>
      <c r="J535" s="52" t="str">
        <f t="shared" si="58"/>
        <v>C196 Tensioning system failure</v>
      </c>
      <c r="K535" s="52" t="str">
        <f t="shared" si="59"/>
        <v/>
      </c>
      <c r="L535" s="52" t="str">
        <f t="shared" si="60"/>
        <v>H050</v>
      </c>
      <c r="M535" s="52" t="str">
        <f t="shared" si="61"/>
        <v>Infrastructure collapse</v>
      </c>
      <c r="N535" s="52" t="s">
        <v>82</v>
      </c>
      <c r="O535" s="52" t="s">
        <v>119</v>
      </c>
      <c r="P535" s="52" t="str">
        <f t="shared" si="62"/>
        <v>Haz_15 Infrastructure</v>
      </c>
    </row>
    <row r="536" spans="1:16" x14ac:dyDescent="0.2">
      <c r="A536" s="52" t="s">
        <v>393</v>
      </c>
      <c r="B536" s="52" t="s">
        <v>394</v>
      </c>
      <c r="C536" s="52" t="str">
        <f t="shared" si="56"/>
        <v>I3 Vehicle collides with infrastructure whist using roadway</v>
      </c>
      <c r="D536" s="52" t="s">
        <v>395</v>
      </c>
      <c r="E536" s="52" t="s">
        <v>15</v>
      </c>
      <c r="F536" s="52" t="s">
        <v>402</v>
      </c>
      <c r="G536" s="52" t="s">
        <v>396</v>
      </c>
      <c r="H536" s="52" t="s">
        <v>403</v>
      </c>
      <c r="I536" s="52" t="str">
        <f t="shared" si="57"/>
        <v>C196 Tensioning system failure (sub-cause)</v>
      </c>
      <c r="J536" s="52" t="str">
        <f t="shared" si="58"/>
        <v xml:space="preserve">C205 Encroachment into normal vehicle envelope </v>
      </c>
      <c r="K536" s="52" t="str">
        <f t="shared" si="59"/>
        <v>C196 Tensioning system failure (sub-cause)</v>
      </c>
      <c r="L536" s="52" t="str">
        <f t="shared" si="60"/>
        <v>H045</v>
      </c>
      <c r="M536" s="52" t="str">
        <f t="shared" si="61"/>
        <v>Overhead Live Wires</v>
      </c>
      <c r="N536" s="52" t="s">
        <v>50</v>
      </c>
      <c r="O536" s="52" t="s">
        <v>116</v>
      </c>
      <c r="P536" s="52" t="str">
        <f t="shared" si="62"/>
        <v>Haz_15 Infrastructure</v>
      </c>
    </row>
    <row r="537" spans="1:16" x14ac:dyDescent="0.2">
      <c r="A537" s="52" t="s">
        <v>393</v>
      </c>
      <c r="B537" s="52" t="s">
        <v>394</v>
      </c>
      <c r="C537" s="52" t="str">
        <f t="shared" si="56"/>
        <v>I3 Vehicle collides with infrastructure whist using roadway</v>
      </c>
      <c r="D537" s="52" t="s">
        <v>395</v>
      </c>
      <c r="E537" s="52" t="s">
        <v>15</v>
      </c>
      <c r="F537" s="52" t="s">
        <v>396</v>
      </c>
      <c r="G537" s="52" t="s">
        <v>114</v>
      </c>
      <c r="H537" s="52" t="s">
        <v>397</v>
      </c>
      <c r="I537" s="52" t="str">
        <f t="shared" si="57"/>
        <v xml:space="preserve">C205 Encroachment into normal vehicle envelope </v>
      </c>
      <c r="J537" s="52" t="str">
        <f t="shared" si="58"/>
        <v xml:space="preserve">C205 Encroachment into normal vehicle envelope </v>
      </c>
      <c r="K537" s="52" t="str">
        <f t="shared" si="59"/>
        <v/>
      </c>
      <c r="L537" s="52" t="str">
        <f t="shared" si="60"/>
        <v>H045</v>
      </c>
      <c r="M537" s="52" t="str">
        <f t="shared" si="61"/>
        <v>Overhead Live Wires</v>
      </c>
      <c r="N537" s="52" t="s">
        <v>50</v>
      </c>
      <c r="O537" s="52" t="s">
        <v>116</v>
      </c>
      <c r="P537" s="52" t="str">
        <f t="shared" si="62"/>
        <v>Haz_15 Infrastructure</v>
      </c>
    </row>
    <row r="538" spans="1:16" x14ac:dyDescent="0.2">
      <c r="A538" s="52" t="s">
        <v>393</v>
      </c>
      <c r="B538" s="52" t="s">
        <v>394</v>
      </c>
      <c r="C538" s="52" t="str">
        <f t="shared" si="56"/>
        <v>I3 Vehicle collides with infrastructure whist using roadway</v>
      </c>
      <c r="E538" s="52" t="s">
        <v>15</v>
      </c>
      <c r="F538" s="52" t="s">
        <v>396</v>
      </c>
      <c r="G538" s="52" t="s">
        <v>114</v>
      </c>
      <c r="H538" s="52" t="s">
        <v>397</v>
      </c>
      <c r="I538" s="52" t="str">
        <f t="shared" si="57"/>
        <v xml:space="preserve">C205 Encroachment into normal vehicle envelope </v>
      </c>
      <c r="J538" s="52" t="str">
        <f t="shared" si="58"/>
        <v xml:space="preserve">C205 Encroachment into normal vehicle envelope </v>
      </c>
      <c r="K538" s="52" t="str">
        <f t="shared" si="59"/>
        <v/>
      </c>
      <c r="L538" s="52" t="str">
        <f t="shared" si="60"/>
        <v>H048</v>
      </c>
      <c r="M538" s="52" t="str">
        <f t="shared" si="61"/>
        <v>Infrastructure next to or above roadway (not Overhead Live Wires)</v>
      </c>
      <c r="N538" s="52" t="s">
        <v>51</v>
      </c>
      <c r="O538" s="52" t="s">
        <v>116</v>
      </c>
      <c r="P538" s="52" t="str">
        <f t="shared" si="62"/>
        <v>Haz_15 Infrastructure</v>
      </c>
    </row>
    <row r="539" spans="1:16" x14ac:dyDescent="0.2">
      <c r="A539" s="52" t="s">
        <v>563</v>
      </c>
      <c r="B539" s="52" t="s">
        <v>564</v>
      </c>
      <c r="C539" s="52" t="str">
        <f t="shared" si="56"/>
        <v>I9 Infrastructure Collape or Failure</v>
      </c>
      <c r="D539" s="52" t="s">
        <v>565</v>
      </c>
      <c r="E539" s="52" t="s">
        <v>15</v>
      </c>
      <c r="F539" s="52" t="s">
        <v>443</v>
      </c>
      <c r="G539" s="52" t="s">
        <v>114</v>
      </c>
      <c r="H539" s="52" t="s">
        <v>566</v>
      </c>
      <c r="I539" s="52" t="str">
        <f t="shared" si="57"/>
        <v>C222 Impact from vehicle</v>
      </c>
      <c r="J539" s="52" t="str">
        <f t="shared" si="58"/>
        <v>C222 Impact from vehicle</v>
      </c>
      <c r="K539" s="52" t="str">
        <f t="shared" si="59"/>
        <v/>
      </c>
      <c r="L539" s="52" t="str">
        <f t="shared" si="60"/>
        <v>H050</v>
      </c>
      <c r="M539" s="52" t="str">
        <f t="shared" si="61"/>
        <v>Infrastructure collapse</v>
      </c>
      <c r="N539" s="52" t="s">
        <v>82</v>
      </c>
      <c r="O539" s="52" t="s">
        <v>119</v>
      </c>
      <c r="P539" s="52" t="str">
        <f t="shared" si="62"/>
        <v>Haz_15 Infrastructure</v>
      </c>
    </row>
    <row r="540" spans="1:16" x14ac:dyDescent="0.2">
      <c r="A540" s="52" t="s">
        <v>393</v>
      </c>
      <c r="B540" s="52" t="s">
        <v>394</v>
      </c>
      <c r="C540" s="52" t="str">
        <f t="shared" si="56"/>
        <v>I3 Vehicle collides with infrastructure whist using roadway</v>
      </c>
      <c r="D540" s="52" t="s">
        <v>395</v>
      </c>
      <c r="E540" s="52" t="s">
        <v>15</v>
      </c>
      <c r="F540" s="52" t="s">
        <v>404</v>
      </c>
      <c r="G540" s="52" t="s">
        <v>396</v>
      </c>
      <c r="H540" s="52" t="s">
        <v>405</v>
      </c>
      <c r="I540" s="52" t="str">
        <f t="shared" si="57"/>
        <v>C227 Excessive heat causing wires to sag (sub-cause)</v>
      </c>
      <c r="J540" s="52" t="str">
        <f t="shared" si="58"/>
        <v xml:space="preserve">C205 Encroachment into normal vehicle envelope </v>
      </c>
      <c r="K540" s="52" t="str">
        <f t="shared" si="59"/>
        <v>C227 Excessive heat causing wires to sag (sub-cause)</v>
      </c>
      <c r="L540" s="52" t="str">
        <f t="shared" si="60"/>
        <v>H045</v>
      </c>
      <c r="M540" s="52" t="str">
        <f t="shared" si="61"/>
        <v>Overhead Live Wires</v>
      </c>
      <c r="N540" s="52" t="s">
        <v>50</v>
      </c>
      <c r="O540" s="52" t="s">
        <v>116</v>
      </c>
      <c r="P540" s="52" t="str">
        <f t="shared" si="62"/>
        <v>Haz_15 Infrastructure</v>
      </c>
    </row>
    <row r="541" spans="1:16" x14ac:dyDescent="0.2">
      <c r="A541" s="52" t="s">
        <v>393</v>
      </c>
      <c r="B541" s="52" t="s">
        <v>394</v>
      </c>
      <c r="C541" s="52" t="str">
        <f t="shared" si="56"/>
        <v>I3 Vehicle collides with infrastructure whist using roadway</v>
      </c>
      <c r="D541" s="52" t="s">
        <v>395</v>
      </c>
      <c r="E541" s="52" t="s">
        <v>15</v>
      </c>
      <c r="F541" s="52" t="s">
        <v>406</v>
      </c>
      <c r="G541" s="52" t="s">
        <v>396</v>
      </c>
      <c r="H541" s="52" t="s">
        <v>407</v>
      </c>
      <c r="I541" s="52" t="str">
        <f t="shared" si="57"/>
        <v>C228 Installed in wrong location (sub-cause)</v>
      </c>
      <c r="J541" s="52" t="str">
        <f t="shared" si="58"/>
        <v xml:space="preserve">C205 Encroachment into normal vehicle envelope </v>
      </c>
      <c r="K541" s="52" t="str">
        <f t="shared" si="59"/>
        <v>C228 Installed in wrong location (sub-cause)</v>
      </c>
      <c r="L541" s="52" t="str">
        <f t="shared" si="60"/>
        <v>H045</v>
      </c>
      <c r="M541" s="52" t="str">
        <f t="shared" si="61"/>
        <v>Overhead Live Wires</v>
      </c>
      <c r="N541" s="52" t="s">
        <v>50</v>
      </c>
      <c r="O541" s="52" t="s">
        <v>116</v>
      </c>
      <c r="P541" s="52" t="str">
        <f t="shared" si="62"/>
        <v>Haz_15 Infrastructure</v>
      </c>
    </row>
    <row r="542" spans="1:16" x14ac:dyDescent="0.2">
      <c r="A542" s="52" t="s">
        <v>393</v>
      </c>
      <c r="B542" s="52" t="s">
        <v>394</v>
      </c>
      <c r="C542" s="52" t="str">
        <f t="shared" si="56"/>
        <v>I3 Vehicle collides with infrastructure whist using roadway</v>
      </c>
      <c r="E542" s="52" t="s">
        <v>15</v>
      </c>
      <c r="F542" s="52" t="s">
        <v>406</v>
      </c>
      <c r="G542" s="52" t="s">
        <v>396</v>
      </c>
      <c r="H542" s="52" t="s">
        <v>407</v>
      </c>
      <c r="I542" s="52" t="str">
        <f t="shared" si="57"/>
        <v>C228 Installed in wrong location (sub-cause)</v>
      </c>
      <c r="J542" s="52" t="str">
        <f t="shared" si="58"/>
        <v xml:space="preserve">C205 Encroachment into normal vehicle envelope </v>
      </c>
      <c r="K542" s="52" t="str">
        <f t="shared" si="59"/>
        <v>C228 Installed in wrong location (sub-cause)</v>
      </c>
      <c r="L542" s="52" t="str">
        <f t="shared" si="60"/>
        <v>H048</v>
      </c>
      <c r="M542" s="52" t="str">
        <f t="shared" si="61"/>
        <v>Infrastructure next to or above roadway (not Overhead Live Wires)</v>
      </c>
      <c r="N542" s="52" t="s">
        <v>51</v>
      </c>
      <c r="O542" s="52" t="s">
        <v>116</v>
      </c>
      <c r="P542" s="52" t="str">
        <f t="shared" si="62"/>
        <v>Haz_15 Infrastructure</v>
      </c>
    </row>
    <row r="543" spans="1:16" x14ac:dyDescent="0.2">
      <c r="A543" s="52" t="s">
        <v>393</v>
      </c>
      <c r="B543" s="52" t="s">
        <v>394</v>
      </c>
      <c r="C543" s="52" t="str">
        <f t="shared" si="56"/>
        <v>I3 Vehicle collides with infrastructure whist using roadway</v>
      </c>
      <c r="D543" s="52" t="s">
        <v>395</v>
      </c>
      <c r="E543" s="52" t="s">
        <v>15</v>
      </c>
      <c r="F543" s="52" t="s">
        <v>408</v>
      </c>
      <c r="G543" s="52" t="s">
        <v>396</v>
      </c>
      <c r="H543" s="52" t="s">
        <v>409</v>
      </c>
      <c r="I543" s="52" t="str">
        <f t="shared" si="57"/>
        <v>C229 Site constraints (sub-cause)</v>
      </c>
      <c r="J543" s="52" t="str">
        <f t="shared" si="58"/>
        <v xml:space="preserve">C205 Encroachment into normal vehicle envelope </v>
      </c>
      <c r="K543" s="52" t="str">
        <f t="shared" si="59"/>
        <v>C229 Site constraints (sub-cause)</v>
      </c>
      <c r="L543" s="52" t="str">
        <f t="shared" si="60"/>
        <v>H045</v>
      </c>
      <c r="M543" s="52" t="str">
        <f t="shared" si="61"/>
        <v>Overhead Live Wires</v>
      </c>
      <c r="N543" s="52" t="s">
        <v>50</v>
      </c>
      <c r="O543" s="52" t="s">
        <v>116</v>
      </c>
      <c r="P543" s="52" t="str">
        <f t="shared" si="62"/>
        <v>Haz_15 Infrastructure</v>
      </c>
    </row>
    <row r="544" spans="1:16" x14ac:dyDescent="0.2">
      <c r="A544" s="52" t="s">
        <v>393</v>
      </c>
      <c r="B544" s="52" t="s">
        <v>394</v>
      </c>
      <c r="C544" s="52" t="str">
        <f t="shared" si="56"/>
        <v>I3 Vehicle collides with infrastructure whist using roadway</v>
      </c>
      <c r="E544" s="52" t="s">
        <v>15</v>
      </c>
      <c r="F544" s="52" t="s">
        <v>408</v>
      </c>
      <c r="G544" s="52" t="s">
        <v>396</v>
      </c>
      <c r="H544" s="52" t="s">
        <v>409</v>
      </c>
      <c r="I544" s="52" t="str">
        <f t="shared" si="57"/>
        <v>C229 Site constraints (sub-cause)</v>
      </c>
      <c r="J544" s="52" t="str">
        <f t="shared" si="58"/>
        <v xml:space="preserve">C205 Encroachment into normal vehicle envelope </v>
      </c>
      <c r="K544" s="52" t="str">
        <f t="shared" si="59"/>
        <v>C229 Site constraints (sub-cause)</v>
      </c>
      <c r="L544" s="52" t="str">
        <f t="shared" si="60"/>
        <v>H048</v>
      </c>
      <c r="M544" s="52" t="str">
        <f t="shared" si="61"/>
        <v>Infrastructure next to or above roadway (not Overhead Live Wires)</v>
      </c>
      <c r="N544" s="52" t="s">
        <v>51</v>
      </c>
      <c r="O544" s="52" t="s">
        <v>116</v>
      </c>
      <c r="P544" s="52" t="str">
        <f t="shared" si="62"/>
        <v>Haz_15 Infrastructure</v>
      </c>
    </row>
    <row r="545" spans="1:16" x14ac:dyDescent="0.2">
      <c r="A545" s="52" t="s">
        <v>412</v>
      </c>
      <c r="B545" s="52" t="s">
        <v>413</v>
      </c>
      <c r="C545" s="52" t="str">
        <f t="shared" si="56"/>
        <v>I4 Vehicle collides with maintenance site / vehicle</v>
      </c>
      <c r="E545" s="52" t="s">
        <v>16</v>
      </c>
      <c r="F545" s="52" t="s">
        <v>297</v>
      </c>
      <c r="G545" s="52" t="s">
        <v>114</v>
      </c>
      <c r="H545" s="52" t="s">
        <v>298</v>
      </c>
      <c r="I545" s="52" t="str">
        <f t="shared" si="57"/>
        <v>C--- No Cause</v>
      </c>
      <c r="J545" s="52" t="str">
        <f t="shared" si="58"/>
        <v>C--- No Cause</v>
      </c>
      <c r="K545" s="52" t="str">
        <f t="shared" si="59"/>
        <v/>
      </c>
      <c r="L545" s="52" t="str">
        <f t="shared" si="60"/>
        <v>H061</v>
      </c>
      <c r="M545" s="52" t="str">
        <f t="shared" si="61"/>
        <v>System failure - signs or signals incorrectly indicate that lanes with static roadworks are open</v>
      </c>
      <c r="N545" s="52" t="s">
        <v>55</v>
      </c>
      <c r="O545" s="52" t="s">
        <v>116</v>
      </c>
      <c r="P545" s="52" t="str">
        <f t="shared" si="62"/>
        <v>Haz_16 Maintenance</v>
      </c>
    </row>
    <row r="546" spans="1:16" x14ac:dyDescent="0.2">
      <c r="A546" s="52" t="s">
        <v>412</v>
      </c>
      <c r="B546" s="52" t="s">
        <v>413</v>
      </c>
      <c r="C546" s="52" t="str">
        <f t="shared" si="56"/>
        <v>I4 Vehicle collides with maintenance site / vehicle</v>
      </c>
      <c r="E546" s="52" t="s">
        <v>16</v>
      </c>
      <c r="F546" s="52" t="s">
        <v>297</v>
      </c>
      <c r="G546" s="52" t="s">
        <v>114</v>
      </c>
      <c r="H546" s="52" t="s">
        <v>298</v>
      </c>
      <c r="I546" s="52" t="str">
        <f t="shared" si="57"/>
        <v>C--- No Cause</v>
      </c>
      <c r="J546" s="52" t="str">
        <f t="shared" si="58"/>
        <v>C--- No Cause</v>
      </c>
      <c r="K546" s="52" t="str">
        <f t="shared" si="59"/>
        <v/>
      </c>
      <c r="L546" s="52" t="str">
        <f t="shared" si="60"/>
        <v>H062</v>
      </c>
      <c r="M546" s="52" t="str">
        <f t="shared" si="61"/>
        <v>The driver loses control and enters the maintenance site</v>
      </c>
      <c r="N546" s="52" t="s">
        <v>56</v>
      </c>
      <c r="O546" s="52" t="s">
        <v>119</v>
      </c>
      <c r="P546" s="52" t="str">
        <f t="shared" si="62"/>
        <v>Haz_16 Maintenance</v>
      </c>
    </row>
    <row r="547" spans="1:16" x14ac:dyDescent="0.2">
      <c r="A547" s="52" t="s">
        <v>412</v>
      </c>
      <c r="B547" s="52" t="s">
        <v>413</v>
      </c>
      <c r="C547" s="52" t="str">
        <f t="shared" si="56"/>
        <v>I4 Vehicle collides with maintenance site / vehicle</v>
      </c>
      <c r="E547" s="52" t="s">
        <v>16</v>
      </c>
      <c r="F547" s="52" t="s">
        <v>117</v>
      </c>
      <c r="G547" s="52" t="s">
        <v>436</v>
      </c>
      <c r="H547" s="52" t="s">
        <v>438</v>
      </c>
      <c r="I547" s="52" t="str">
        <f t="shared" si="57"/>
        <v>C001 Driver tiredness (sub-cause)</v>
      </c>
      <c r="J547" s="52" t="str">
        <f t="shared" si="58"/>
        <v xml:space="preserve">C216 Does not notice traffic management </v>
      </c>
      <c r="K547" s="52" t="str">
        <f t="shared" si="59"/>
        <v>C001 Driver tiredness (sub-cause)</v>
      </c>
      <c r="L547" s="52" t="str">
        <f t="shared" si="60"/>
        <v>H034</v>
      </c>
      <c r="M547" s="52" t="str">
        <f t="shared" si="61"/>
        <v xml:space="preserve">Driver ignores traffic management protecting a maintenance site </v>
      </c>
      <c r="N547" s="52" t="s">
        <v>58</v>
      </c>
      <c r="O547" s="52" t="s">
        <v>119</v>
      </c>
      <c r="P547" s="52" t="str">
        <f t="shared" si="62"/>
        <v>Haz_16 Maintenance</v>
      </c>
    </row>
    <row r="548" spans="1:16" x14ac:dyDescent="0.2">
      <c r="A548" s="52" t="s">
        <v>412</v>
      </c>
      <c r="B548" s="52" t="s">
        <v>413</v>
      </c>
      <c r="C548" s="52" t="str">
        <f t="shared" si="56"/>
        <v>I4 Vehicle collides with maintenance site / vehicle</v>
      </c>
      <c r="E548" s="52" t="s">
        <v>16</v>
      </c>
      <c r="F548" s="52" t="s">
        <v>148</v>
      </c>
      <c r="G548" s="52" t="s">
        <v>114</v>
      </c>
      <c r="H548" s="52" t="s">
        <v>149</v>
      </c>
      <c r="I548" s="52" t="str">
        <f t="shared" si="57"/>
        <v>C017 Tries to gain some advantage</v>
      </c>
      <c r="J548" s="52" t="str">
        <f t="shared" si="58"/>
        <v>C017 Tries to gain some advantage</v>
      </c>
      <c r="K548" s="52" t="str">
        <f t="shared" si="59"/>
        <v/>
      </c>
      <c r="L548" s="52" t="str">
        <f t="shared" si="60"/>
        <v>H034</v>
      </c>
      <c r="M548" s="52" t="str">
        <f t="shared" si="61"/>
        <v xml:space="preserve">Driver ignores traffic management protecting a maintenance site </v>
      </c>
      <c r="N548" s="52" t="s">
        <v>58</v>
      </c>
      <c r="O548" s="52" t="s">
        <v>119</v>
      </c>
      <c r="P548" s="52" t="str">
        <f t="shared" si="62"/>
        <v>Haz_16 Maintenance</v>
      </c>
    </row>
    <row r="549" spans="1:16" x14ac:dyDescent="0.2">
      <c r="A549" s="52" t="s">
        <v>412</v>
      </c>
      <c r="B549" s="52" t="s">
        <v>413</v>
      </c>
      <c r="C549" s="52" t="str">
        <f t="shared" si="56"/>
        <v>I4 Vehicle collides with maintenance site / vehicle</v>
      </c>
      <c r="E549" s="52" t="s">
        <v>16</v>
      </c>
      <c r="F549" s="52" t="s">
        <v>420</v>
      </c>
      <c r="G549" s="52" t="s">
        <v>114</v>
      </c>
      <c r="H549" s="52" t="s">
        <v>421</v>
      </c>
      <c r="I549" s="52" t="str">
        <f t="shared" si="57"/>
        <v>C118 Equipment repair - other</v>
      </c>
      <c r="J549" s="52" t="str">
        <f t="shared" si="58"/>
        <v>C118 Equipment repair - other</v>
      </c>
      <c r="K549" s="52" t="str">
        <f t="shared" si="59"/>
        <v/>
      </c>
      <c r="L549" s="52" t="str">
        <f t="shared" si="60"/>
        <v>H059</v>
      </c>
      <c r="M549" s="52" t="str">
        <f t="shared" si="61"/>
        <v xml:space="preserve">Roadworks - short term static </v>
      </c>
      <c r="N549" s="52" t="s">
        <v>53</v>
      </c>
      <c r="O549" s="52" t="s">
        <v>116</v>
      </c>
      <c r="P549" s="52" t="str">
        <f t="shared" si="62"/>
        <v>Haz_16 Maintenance</v>
      </c>
    </row>
    <row r="550" spans="1:16" x14ac:dyDescent="0.2">
      <c r="A550" s="52" t="s">
        <v>412</v>
      </c>
      <c r="B550" s="52" t="s">
        <v>413</v>
      </c>
      <c r="C550" s="52" t="str">
        <f t="shared" si="56"/>
        <v>I4 Vehicle collides with maintenance site / vehicle</v>
      </c>
      <c r="E550" s="52" t="s">
        <v>16</v>
      </c>
      <c r="F550" s="52" t="s">
        <v>383</v>
      </c>
      <c r="G550" s="52" t="s">
        <v>114</v>
      </c>
      <c r="H550" s="52" t="s">
        <v>384</v>
      </c>
      <c r="I550" s="52" t="str">
        <f t="shared" si="57"/>
        <v>C151 Driver error (distracted etc)</v>
      </c>
      <c r="J550" s="52" t="str">
        <f t="shared" si="58"/>
        <v>C151 Driver error (distracted etc)</v>
      </c>
      <c r="K550" s="52" t="str">
        <f t="shared" si="59"/>
        <v/>
      </c>
      <c r="L550" s="52" t="str">
        <f t="shared" si="60"/>
        <v>H057</v>
      </c>
      <c r="M550" s="52" t="str">
        <f t="shared" si="61"/>
        <v>Road Traffic Collision in live lane pushes one or more vehicles into a maintenance site</v>
      </c>
      <c r="N550" s="52" t="s">
        <v>59</v>
      </c>
      <c r="O550" s="52" t="s">
        <v>119</v>
      </c>
      <c r="P550" s="52" t="str">
        <f t="shared" si="62"/>
        <v>Haz_16 Maintenance</v>
      </c>
    </row>
    <row r="551" spans="1:16" x14ac:dyDescent="0.2">
      <c r="A551" s="52" t="s">
        <v>412</v>
      </c>
      <c r="B551" s="52" t="s">
        <v>413</v>
      </c>
      <c r="C551" s="52" t="str">
        <f t="shared" si="56"/>
        <v>I4 Vehicle collides with maintenance site / vehicle</v>
      </c>
      <c r="E551" s="52" t="s">
        <v>16</v>
      </c>
      <c r="F551" s="52" t="s">
        <v>418</v>
      </c>
      <c r="G551" s="52" t="s">
        <v>114</v>
      </c>
      <c r="H551" s="52" t="s">
        <v>419</v>
      </c>
      <c r="I551" s="52" t="str">
        <f t="shared" si="57"/>
        <v>C163 Central reserve repair</v>
      </c>
      <c r="J551" s="52" t="str">
        <f t="shared" si="58"/>
        <v>C163 Central reserve repair</v>
      </c>
      <c r="K551" s="52" t="str">
        <f t="shared" si="59"/>
        <v/>
      </c>
      <c r="L551" s="52" t="str">
        <f t="shared" si="60"/>
        <v>H059</v>
      </c>
      <c r="M551" s="52" t="str">
        <f t="shared" si="61"/>
        <v xml:space="preserve">Roadworks - short term static </v>
      </c>
      <c r="N551" s="52" t="s">
        <v>53</v>
      </c>
      <c r="O551" s="52" t="s">
        <v>116</v>
      </c>
      <c r="P551" s="52" t="str">
        <f t="shared" si="62"/>
        <v>Haz_16 Maintenance</v>
      </c>
    </row>
    <row r="552" spans="1:16" x14ac:dyDescent="0.2">
      <c r="A552" s="52" t="s">
        <v>412</v>
      </c>
      <c r="B552" s="52" t="s">
        <v>413</v>
      </c>
      <c r="C552" s="52" t="str">
        <f t="shared" si="56"/>
        <v>I4 Vehicle collides with maintenance site / vehicle</v>
      </c>
      <c r="E552" s="52" t="s">
        <v>16</v>
      </c>
      <c r="F552" s="52" t="s">
        <v>430</v>
      </c>
      <c r="G552" s="52" t="s">
        <v>114</v>
      </c>
      <c r="H552" s="52" t="s">
        <v>431</v>
      </c>
      <c r="I552" s="52" t="str">
        <f t="shared" si="57"/>
        <v xml:space="preserve">C171 Inspection of damage to nearside safety barrier </v>
      </c>
      <c r="J552" s="52" t="str">
        <f t="shared" si="58"/>
        <v xml:space="preserve">C171 Inspection of damage to nearside safety barrier </v>
      </c>
      <c r="K552" s="52" t="str">
        <f t="shared" si="59"/>
        <v/>
      </c>
      <c r="L552" s="52" t="str">
        <f t="shared" si="60"/>
        <v>H060</v>
      </c>
      <c r="M552" s="52" t="str">
        <f t="shared" si="61"/>
        <v>Short duration stops / debris removal</v>
      </c>
      <c r="N552" s="52" t="s">
        <v>54</v>
      </c>
      <c r="O552" s="52" t="s">
        <v>116</v>
      </c>
      <c r="P552" s="52" t="str">
        <f t="shared" si="62"/>
        <v>Haz_16 Maintenance</v>
      </c>
    </row>
    <row r="553" spans="1:16" x14ac:dyDescent="0.2">
      <c r="A553" s="52" t="s">
        <v>412</v>
      </c>
      <c r="B553" s="52" t="s">
        <v>413</v>
      </c>
      <c r="C553" s="52" t="str">
        <f t="shared" si="56"/>
        <v>I4 Vehicle collides with maintenance site / vehicle</v>
      </c>
      <c r="E553" s="52" t="s">
        <v>16</v>
      </c>
      <c r="F553" s="52" t="s">
        <v>426</v>
      </c>
      <c r="G553" s="52" t="s">
        <v>114</v>
      </c>
      <c r="H553" s="52" t="s">
        <v>427</v>
      </c>
      <c r="I553" s="52" t="str">
        <f t="shared" si="57"/>
        <v>C173 Large debris removal</v>
      </c>
      <c r="J553" s="52" t="str">
        <f t="shared" si="58"/>
        <v>C173 Large debris removal</v>
      </c>
      <c r="K553" s="52" t="str">
        <f t="shared" si="59"/>
        <v/>
      </c>
      <c r="L553" s="52" t="str">
        <f t="shared" si="60"/>
        <v>H060</v>
      </c>
      <c r="M553" s="52" t="str">
        <f t="shared" si="61"/>
        <v>Short duration stops / debris removal</v>
      </c>
      <c r="N553" s="52" t="s">
        <v>54</v>
      </c>
      <c r="O553" s="52" t="s">
        <v>116</v>
      </c>
      <c r="P553" s="52" t="str">
        <f t="shared" si="62"/>
        <v>Haz_16 Maintenance</v>
      </c>
    </row>
    <row r="554" spans="1:16" x14ac:dyDescent="0.2">
      <c r="A554" s="65" t="s">
        <v>412</v>
      </c>
      <c r="B554" s="65" t="s">
        <v>413</v>
      </c>
      <c r="C554" s="65" t="str">
        <f t="shared" si="56"/>
        <v>I4 Vehicle collides with maintenance site / vehicle</v>
      </c>
      <c r="D554" s="65"/>
      <c r="E554" s="65" t="s">
        <v>16</v>
      </c>
      <c r="F554" s="65" t="s">
        <v>432</v>
      </c>
      <c r="G554" s="65" t="s">
        <v>114</v>
      </c>
      <c r="H554" s="65" t="s">
        <v>433</v>
      </c>
      <c r="I554" s="65" t="str">
        <f t="shared" si="57"/>
        <v xml:space="preserve">C183 Vehicle hits safety barrier at point where maintenance is taking place on verge </v>
      </c>
      <c r="J554" s="65" t="str">
        <f t="shared" si="58"/>
        <v xml:space="preserve">C183 Vehicle hits safety barrier at point where maintenance is taking place on verge </v>
      </c>
      <c r="K554" s="65" t="str">
        <f t="shared" si="59"/>
        <v/>
      </c>
      <c r="L554" s="65" t="str">
        <f t="shared" si="60"/>
        <v>H053</v>
      </c>
      <c r="M554" s="65" t="str">
        <f t="shared" si="61"/>
        <v>Collision with workers doing maintenance  on verge</v>
      </c>
      <c r="N554" s="65" t="s">
        <v>57</v>
      </c>
      <c r="O554" s="65" t="s">
        <v>116</v>
      </c>
      <c r="P554" s="65" t="str">
        <f t="shared" si="62"/>
        <v>Haz_16 Maintenance</v>
      </c>
    </row>
    <row r="555" spans="1:16" x14ac:dyDescent="0.2">
      <c r="A555" s="52" t="s">
        <v>412</v>
      </c>
      <c r="B555" s="52" t="s">
        <v>413</v>
      </c>
      <c r="C555" s="52" t="str">
        <f t="shared" si="56"/>
        <v>I4 Vehicle collides with maintenance site / vehicle</v>
      </c>
      <c r="E555" s="52" t="s">
        <v>16</v>
      </c>
      <c r="F555" s="52" t="s">
        <v>424</v>
      </c>
      <c r="G555" s="52" t="s">
        <v>114</v>
      </c>
      <c r="H555" s="52" t="s">
        <v>425</v>
      </c>
      <c r="I555" s="52" t="str">
        <f t="shared" si="57"/>
        <v>C199 Safety barrier repair</v>
      </c>
      <c r="J555" s="52" t="str">
        <f t="shared" si="58"/>
        <v>C199 Safety barrier repair</v>
      </c>
      <c r="K555" s="52" t="str">
        <f t="shared" si="59"/>
        <v/>
      </c>
      <c r="L555" s="52" t="str">
        <f t="shared" si="60"/>
        <v>H059</v>
      </c>
      <c r="M555" s="52" t="str">
        <f t="shared" si="61"/>
        <v xml:space="preserve">Roadworks - short term static </v>
      </c>
      <c r="N555" s="52" t="s">
        <v>53</v>
      </c>
      <c r="O555" s="52" t="s">
        <v>116</v>
      </c>
      <c r="P555" s="52" t="str">
        <f t="shared" si="62"/>
        <v>Haz_16 Maintenance</v>
      </c>
    </row>
    <row r="556" spans="1:16" x14ac:dyDescent="0.2">
      <c r="A556" s="52" t="s">
        <v>412</v>
      </c>
      <c r="B556" s="52" t="s">
        <v>413</v>
      </c>
      <c r="C556" s="52" t="str">
        <f t="shared" si="56"/>
        <v>I4 Vehicle collides with maintenance site / vehicle</v>
      </c>
      <c r="E556" s="52" t="s">
        <v>16</v>
      </c>
      <c r="F556" s="52" t="s">
        <v>416</v>
      </c>
      <c r="G556" s="52" t="s">
        <v>114</v>
      </c>
      <c r="H556" s="52" t="s">
        <v>417</v>
      </c>
      <c r="I556" s="52" t="str">
        <f t="shared" si="57"/>
        <v xml:space="preserve">C203 Repair to infrastructure </v>
      </c>
      <c r="J556" s="52" t="str">
        <f t="shared" si="58"/>
        <v xml:space="preserve">C203 Repair to infrastructure </v>
      </c>
      <c r="K556" s="52" t="str">
        <f t="shared" si="59"/>
        <v/>
      </c>
      <c r="L556" s="52" t="str">
        <f t="shared" si="60"/>
        <v>H056</v>
      </c>
      <c r="M556" s="52" t="str">
        <f t="shared" si="61"/>
        <v>Roadworks - long term static</v>
      </c>
      <c r="N556" s="52" t="s">
        <v>52</v>
      </c>
      <c r="O556" s="52" t="s">
        <v>116</v>
      </c>
      <c r="P556" s="52" t="str">
        <f t="shared" si="62"/>
        <v>Haz_16 Maintenance</v>
      </c>
    </row>
    <row r="557" spans="1:16" x14ac:dyDescent="0.2">
      <c r="A557" s="52" t="s">
        <v>412</v>
      </c>
      <c r="B557" s="52" t="s">
        <v>413</v>
      </c>
      <c r="C557" s="52" t="str">
        <f t="shared" si="56"/>
        <v>I4 Vehicle collides with maintenance site / vehicle</v>
      </c>
      <c r="E557" s="52" t="s">
        <v>16</v>
      </c>
      <c r="F557" s="52" t="s">
        <v>414</v>
      </c>
      <c r="G557" s="52" t="s">
        <v>114</v>
      </c>
      <c r="H557" s="52" t="s">
        <v>415</v>
      </c>
      <c r="I557" s="52" t="str">
        <f t="shared" si="57"/>
        <v xml:space="preserve">C204 Resurfacing </v>
      </c>
      <c r="J557" s="52" t="str">
        <f t="shared" si="58"/>
        <v xml:space="preserve">C204 Resurfacing </v>
      </c>
      <c r="K557" s="52" t="str">
        <f t="shared" si="59"/>
        <v/>
      </c>
      <c r="L557" s="52" t="str">
        <f t="shared" si="60"/>
        <v>H056</v>
      </c>
      <c r="M557" s="52" t="str">
        <f t="shared" si="61"/>
        <v>Roadworks - long term static</v>
      </c>
      <c r="N557" s="52" t="s">
        <v>52</v>
      </c>
      <c r="O557" s="52" t="s">
        <v>116</v>
      </c>
      <c r="P557" s="52" t="str">
        <f t="shared" si="62"/>
        <v>Haz_16 Maintenance</v>
      </c>
    </row>
    <row r="558" spans="1:16" x14ac:dyDescent="0.2">
      <c r="A558" s="52" t="s">
        <v>412</v>
      </c>
      <c r="B558" s="52" t="s">
        <v>413</v>
      </c>
      <c r="C558" s="52" t="str">
        <f t="shared" si="56"/>
        <v>I4 Vehicle collides with maintenance site / vehicle</v>
      </c>
      <c r="E558" s="52" t="s">
        <v>16</v>
      </c>
      <c r="F558" s="52" t="s">
        <v>439</v>
      </c>
      <c r="G558" s="52" t="s">
        <v>114</v>
      </c>
      <c r="H558" s="52" t="s">
        <v>440</v>
      </c>
      <c r="I558" s="52" t="str">
        <f t="shared" si="57"/>
        <v xml:space="preserve">C206 Misunderstands traffic management warning signs and signals </v>
      </c>
      <c r="J558" s="52" t="str">
        <f t="shared" si="58"/>
        <v xml:space="preserve">C206 Misunderstands traffic management warning signs and signals </v>
      </c>
      <c r="K558" s="52" t="str">
        <f t="shared" si="59"/>
        <v/>
      </c>
      <c r="L558" s="52" t="str">
        <f t="shared" si="60"/>
        <v>H034</v>
      </c>
      <c r="M558" s="52" t="str">
        <f t="shared" si="61"/>
        <v xml:space="preserve">Driver ignores traffic management protecting a maintenance site </v>
      </c>
      <c r="N558" s="52" t="s">
        <v>58</v>
      </c>
      <c r="O558" s="52" t="s">
        <v>119</v>
      </c>
      <c r="P558" s="52" t="str">
        <f t="shared" si="62"/>
        <v>Haz_16 Maintenance</v>
      </c>
    </row>
    <row r="559" spans="1:16" x14ac:dyDescent="0.2">
      <c r="A559" s="52" t="s">
        <v>412</v>
      </c>
      <c r="B559" s="52" t="s">
        <v>413</v>
      </c>
      <c r="C559" s="52" t="str">
        <f t="shared" si="56"/>
        <v>I4 Vehicle collides with maintenance site / vehicle</v>
      </c>
      <c r="E559" s="52" t="s">
        <v>16</v>
      </c>
      <c r="F559" s="52" t="s">
        <v>434</v>
      </c>
      <c r="G559" s="52" t="s">
        <v>114</v>
      </c>
      <c r="H559" s="52" t="s">
        <v>435</v>
      </c>
      <c r="I559" s="52" t="str">
        <f t="shared" si="57"/>
        <v xml:space="preserve">C215 Does not believe traffic management warning signs </v>
      </c>
      <c r="J559" s="52" t="str">
        <f t="shared" si="58"/>
        <v xml:space="preserve">C215 Does not believe traffic management warning signs </v>
      </c>
      <c r="K559" s="52" t="str">
        <f t="shared" si="59"/>
        <v/>
      </c>
      <c r="L559" s="52" t="str">
        <f t="shared" si="60"/>
        <v>H034</v>
      </c>
      <c r="M559" s="52" t="str">
        <f t="shared" si="61"/>
        <v xml:space="preserve">Driver ignores traffic management protecting a maintenance site </v>
      </c>
      <c r="N559" s="52" t="s">
        <v>58</v>
      </c>
      <c r="O559" s="52" t="s">
        <v>119</v>
      </c>
      <c r="P559" s="52" t="str">
        <f t="shared" si="62"/>
        <v>Haz_16 Maintenance</v>
      </c>
    </row>
    <row r="560" spans="1:16" x14ac:dyDescent="0.2">
      <c r="A560" s="52" t="s">
        <v>412</v>
      </c>
      <c r="B560" s="52" t="s">
        <v>413</v>
      </c>
      <c r="C560" s="52" t="str">
        <f t="shared" si="56"/>
        <v>I4 Vehicle collides with maintenance site / vehicle</v>
      </c>
      <c r="E560" s="52" t="s">
        <v>16</v>
      </c>
      <c r="F560" s="52" t="s">
        <v>436</v>
      </c>
      <c r="G560" s="52" t="s">
        <v>114</v>
      </c>
      <c r="H560" s="52" t="s">
        <v>437</v>
      </c>
      <c r="I560" s="52" t="str">
        <f t="shared" si="57"/>
        <v xml:space="preserve">C216 Does not notice traffic management </v>
      </c>
      <c r="J560" s="52" t="str">
        <f t="shared" si="58"/>
        <v xml:space="preserve">C216 Does not notice traffic management </v>
      </c>
      <c r="K560" s="52" t="str">
        <f t="shared" si="59"/>
        <v/>
      </c>
      <c r="L560" s="52" t="str">
        <f t="shared" si="60"/>
        <v>H034</v>
      </c>
      <c r="M560" s="52" t="str">
        <f t="shared" si="61"/>
        <v xml:space="preserve">Driver ignores traffic management protecting a maintenance site </v>
      </c>
      <c r="N560" s="52" t="s">
        <v>58</v>
      </c>
      <c r="O560" s="52" t="s">
        <v>119</v>
      </c>
      <c r="P560" s="52" t="str">
        <f t="shared" si="62"/>
        <v>Haz_16 Maintenance</v>
      </c>
    </row>
    <row r="561" spans="1:16" x14ac:dyDescent="0.2">
      <c r="A561" s="52" t="s">
        <v>412</v>
      </c>
      <c r="B561" s="52" t="s">
        <v>413</v>
      </c>
      <c r="C561" s="52" t="str">
        <f t="shared" si="56"/>
        <v>I4 Vehicle collides with maintenance site / vehicle</v>
      </c>
      <c r="E561" s="52" t="s">
        <v>16</v>
      </c>
      <c r="F561" s="52" t="s">
        <v>422</v>
      </c>
      <c r="G561" s="52" t="s">
        <v>114</v>
      </c>
      <c r="H561" s="52" t="s">
        <v>423</v>
      </c>
      <c r="I561" s="52" t="str">
        <f t="shared" si="57"/>
        <v>C217 Light Rail Infrastruture maintenance</v>
      </c>
      <c r="J561" s="52" t="str">
        <f t="shared" si="58"/>
        <v>C217 Light Rail Infrastruture maintenance</v>
      </c>
      <c r="K561" s="52" t="str">
        <f t="shared" si="59"/>
        <v/>
      </c>
      <c r="L561" s="52" t="str">
        <f t="shared" si="60"/>
        <v>H059</v>
      </c>
      <c r="M561" s="52" t="str">
        <f t="shared" si="61"/>
        <v xml:space="preserve">Roadworks - short term static </v>
      </c>
      <c r="N561" s="52" t="s">
        <v>53</v>
      </c>
      <c r="O561" s="52" t="s">
        <v>116</v>
      </c>
      <c r="P561" s="52" t="str">
        <f t="shared" si="62"/>
        <v>Haz_16 Maintenance</v>
      </c>
    </row>
    <row r="562" spans="1:16" x14ac:dyDescent="0.2">
      <c r="A562" s="52" t="s">
        <v>412</v>
      </c>
      <c r="B562" s="52" t="s">
        <v>413</v>
      </c>
      <c r="C562" s="52" t="str">
        <f t="shared" si="56"/>
        <v>I4 Vehicle collides with maintenance site / vehicle</v>
      </c>
      <c r="E562" s="52" t="s">
        <v>16</v>
      </c>
      <c r="F562" s="52" t="s">
        <v>428</v>
      </c>
      <c r="G562" s="52" t="s">
        <v>114</v>
      </c>
      <c r="H562" s="52" t="s">
        <v>429</v>
      </c>
      <c r="I562" s="52" t="str">
        <f t="shared" si="57"/>
        <v xml:space="preserve">C218 Drainage inspections </v>
      </c>
      <c r="J562" s="52" t="str">
        <f t="shared" si="58"/>
        <v xml:space="preserve">C218 Drainage inspections </v>
      </c>
      <c r="K562" s="52" t="str">
        <f t="shared" si="59"/>
        <v/>
      </c>
      <c r="L562" s="52" t="str">
        <f t="shared" si="60"/>
        <v>H060</v>
      </c>
      <c r="M562" s="52" t="str">
        <f t="shared" si="61"/>
        <v>Short duration stops / debris removal</v>
      </c>
      <c r="N562" s="52" t="s">
        <v>54</v>
      </c>
      <c r="O562" s="52" t="s">
        <v>116</v>
      </c>
      <c r="P562" s="52" t="str">
        <f t="shared" si="62"/>
        <v>Haz_16 Maintenance</v>
      </c>
    </row>
    <row r="563" spans="1:16" x14ac:dyDescent="0.2">
      <c r="A563" s="62" t="s">
        <v>441</v>
      </c>
      <c r="B563" s="62" t="s">
        <v>1286</v>
      </c>
      <c r="C563" s="62" t="str">
        <f t="shared" si="56"/>
        <v>I5 Vehicle hits debris/animal in/on roadway</v>
      </c>
      <c r="D563" s="62"/>
      <c r="E563" s="62" t="s">
        <v>1287</v>
      </c>
      <c r="F563" s="62" t="s">
        <v>315</v>
      </c>
      <c r="G563" s="62" t="s">
        <v>114</v>
      </c>
      <c r="H563" s="62" t="s">
        <v>316</v>
      </c>
      <c r="I563" s="62" t="str">
        <f t="shared" si="57"/>
        <v>C106 Animal in/on roadway</v>
      </c>
      <c r="J563" s="62" t="str">
        <f t="shared" si="58"/>
        <v>C106 Animal in/on roadway</v>
      </c>
      <c r="K563" s="62" t="str">
        <f t="shared" si="59"/>
        <v/>
      </c>
      <c r="L563" s="62" t="str">
        <f t="shared" si="60"/>
        <v>H098</v>
      </c>
      <c r="M563" s="62" t="str">
        <f t="shared" si="61"/>
        <v>Animal in running lane</v>
      </c>
      <c r="N563" s="62" t="s">
        <v>1289</v>
      </c>
      <c r="O563" s="62" t="s">
        <v>116</v>
      </c>
      <c r="P563" s="62" t="str">
        <f t="shared" si="62"/>
        <v>Haz_17 Debris/Animal</v>
      </c>
    </row>
    <row r="564" spans="1:16" x14ac:dyDescent="0.2">
      <c r="A564" s="52" t="s">
        <v>441</v>
      </c>
      <c r="B564" s="52" t="s">
        <v>1286</v>
      </c>
      <c r="C564" s="52" t="str">
        <f t="shared" si="56"/>
        <v>I5 Vehicle hits debris/animal in/on roadway</v>
      </c>
      <c r="E564" s="52" t="s">
        <v>1287</v>
      </c>
      <c r="F564" s="52" t="s">
        <v>445</v>
      </c>
      <c r="G564" s="52" t="s">
        <v>114</v>
      </c>
      <c r="H564" s="52" t="s">
        <v>446</v>
      </c>
      <c r="I564" s="52" t="str">
        <f t="shared" si="57"/>
        <v>C172 Insecure connection to caravan / trailer</v>
      </c>
      <c r="J564" s="52" t="str">
        <f t="shared" si="58"/>
        <v>C172 Insecure connection to caravan / trailer</v>
      </c>
      <c r="K564" s="52" t="str">
        <f t="shared" si="59"/>
        <v/>
      </c>
      <c r="L564" s="52" t="str">
        <f t="shared" si="60"/>
        <v>H058</v>
      </c>
      <c r="M564" s="52" t="str">
        <f t="shared" si="61"/>
        <v>Debris in running lane</v>
      </c>
      <c r="N564" s="52" t="s">
        <v>60</v>
      </c>
      <c r="O564" s="52" t="s">
        <v>116</v>
      </c>
      <c r="P564" s="52" t="str">
        <f t="shared" si="62"/>
        <v>Haz_17 Debris/Animal</v>
      </c>
    </row>
    <row r="565" spans="1:16" x14ac:dyDescent="0.2">
      <c r="A565" s="52" t="s">
        <v>441</v>
      </c>
      <c r="B565" s="52" t="s">
        <v>1286</v>
      </c>
      <c r="C565" s="52" t="str">
        <f t="shared" si="56"/>
        <v>I5 Vehicle hits debris/animal in/on roadway</v>
      </c>
      <c r="E565" s="52" t="s">
        <v>1287</v>
      </c>
      <c r="F565" s="52" t="s">
        <v>449</v>
      </c>
      <c r="G565" s="52" t="s">
        <v>114</v>
      </c>
      <c r="H565" s="52" t="s">
        <v>450</v>
      </c>
      <c r="I565" s="52" t="str">
        <f t="shared" si="57"/>
        <v>C174 Load shedding</v>
      </c>
      <c r="J565" s="52" t="str">
        <f t="shared" si="58"/>
        <v>C174 Load shedding</v>
      </c>
      <c r="K565" s="52" t="str">
        <f t="shared" si="59"/>
        <v/>
      </c>
      <c r="L565" s="52" t="str">
        <f t="shared" si="60"/>
        <v>H058</v>
      </c>
      <c r="M565" s="52" t="str">
        <f t="shared" si="61"/>
        <v>Debris in running lane</v>
      </c>
      <c r="N565" s="52" t="s">
        <v>60</v>
      </c>
      <c r="O565" s="52" t="s">
        <v>116</v>
      </c>
      <c r="P565" s="52" t="str">
        <f t="shared" si="62"/>
        <v>Haz_17 Debris/Animal</v>
      </c>
    </row>
    <row r="566" spans="1:16" x14ac:dyDescent="0.2">
      <c r="A566" s="52" t="s">
        <v>441</v>
      </c>
      <c r="B566" s="52" t="s">
        <v>1286</v>
      </c>
      <c r="C566" s="52" t="str">
        <f t="shared" si="56"/>
        <v>I5 Vehicle hits debris/animal in/on roadway</v>
      </c>
      <c r="E566" s="52" t="s">
        <v>1287</v>
      </c>
      <c r="F566" s="52" t="s">
        <v>451</v>
      </c>
      <c r="G566" s="52" t="s">
        <v>114</v>
      </c>
      <c r="H566" s="52" t="s">
        <v>452</v>
      </c>
      <c r="I566" s="52" t="str">
        <f t="shared" si="57"/>
        <v xml:space="preserve">C175 Maintenance work site near by </v>
      </c>
      <c r="J566" s="52" t="str">
        <f t="shared" si="58"/>
        <v xml:space="preserve">C175 Maintenance work site near by </v>
      </c>
      <c r="K566" s="52" t="str">
        <f t="shared" si="59"/>
        <v/>
      </c>
      <c r="L566" s="52" t="str">
        <f t="shared" si="60"/>
        <v>H058</v>
      </c>
      <c r="M566" s="52" t="str">
        <f t="shared" si="61"/>
        <v>Debris in running lane</v>
      </c>
      <c r="N566" s="52" t="s">
        <v>60</v>
      </c>
      <c r="O566" s="52" t="s">
        <v>116</v>
      </c>
      <c r="P566" s="52" t="str">
        <f t="shared" si="62"/>
        <v>Haz_17 Debris/Animal</v>
      </c>
    </row>
    <row r="567" spans="1:16" x14ac:dyDescent="0.2">
      <c r="A567" s="65" t="s">
        <v>441</v>
      </c>
      <c r="B567" s="65" t="s">
        <v>1286</v>
      </c>
      <c r="C567" s="65" t="str">
        <f t="shared" si="56"/>
        <v>I5 Vehicle hits debris/animal in/on roadway</v>
      </c>
      <c r="D567" s="65"/>
      <c r="E567" s="65" t="s">
        <v>1287</v>
      </c>
      <c r="F567" s="65" t="s">
        <v>460</v>
      </c>
      <c r="G567" s="65" t="s">
        <v>443</v>
      </c>
      <c r="H567" s="65" t="s">
        <v>461</v>
      </c>
      <c r="I567" s="65" t="str">
        <f t="shared" si="57"/>
        <v>C184 Vandals throw objects from overbridges (sub-cause)</v>
      </c>
      <c r="J567" s="65" t="str">
        <f t="shared" si="58"/>
        <v>C222 Impact from vehicle</v>
      </c>
      <c r="K567" s="65" t="str">
        <f t="shared" si="59"/>
        <v>C184 Vandals throw objects from overbridges (sub-cause)</v>
      </c>
      <c r="L567" s="65" t="str">
        <f t="shared" si="60"/>
        <v>H058</v>
      </c>
      <c r="M567" s="65" t="str">
        <f t="shared" si="61"/>
        <v>Debris in running lane</v>
      </c>
      <c r="N567" s="65" t="s">
        <v>60</v>
      </c>
      <c r="O567" s="65" t="s">
        <v>116</v>
      </c>
      <c r="P567" s="65" t="str">
        <f t="shared" si="62"/>
        <v>Haz_17 Debris/Animal</v>
      </c>
    </row>
    <row r="568" spans="1:16" x14ac:dyDescent="0.2">
      <c r="A568" s="52" t="s">
        <v>441</v>
      </c>
      <c r="B568" s="52" t="s">
        <v>1286</v>
      </c>
      <c r="C568" s="52" t="str">
        <f t="shared" si="56"/>
        <v>I5 Vehicle hits debris/animal in/on roadway</v>
      </c>
      <c r="E568" s="52" t="s">
        <v>1287</v>
      </c>
      <c r="F568" s="52" t="s">
        <v>379</v>
      </c>
      <c r="G568" s="52" t="s">
        <v>443</v>
      </c>
      <c r="H568" s="52" t="s">
        <v>459</v>
      </c>
      <c r="I568" s="52" t="str">
        <f t="shared" si="57"/>
        <v>C190 Tools dropped and left after maintenance (sub-cause)</v>
      </c>
      <c r="J568" s="52" t="str">
        <f t="shared" si="58"/>
        <v>C222 Impact from vehicle</v>
      </c>
      <c r="K568" s="52" t="str">
        <f t="shared" si="59"/>
        <v>C190 Tools dropped and left after maintenance (sub-cause)</v>
      </c>
      <c r="L568" s="52" t="str">
        <f t="shared" si="60"/>
        <v>H058</v>
      </c>
      <c r="M568" s="52" t="str">
        <f t="shared" si="61"/>
        <v>Debris in running lane</v>
      </c>
      <c r="N568" s="52" t="s">
        <v>60</v>
      </c>
      <c r="O568" s="52" t="s">
        <v>116</v>
      </c>
      <c r="P568" s="52" t="str">
        <f t="shared" si="62"/>
        <v>Haz_17 Debris/Animal</v>
      </c>
    </row>
    <row r="569" spans="1:16" x14ac:dyDescent="0.2">
      <c r="A569" s="52" t="s">
        <v>441</v>
      </c>
      <c r="B569" s="52" t="s">
        <v>1286</v>
      </c>
      <c r="C569" s="52" t="str">
        <f t="shared" si="56"/>
        <v>I5 Vehicle hits debris/animal in/on roadway</v>
      </c>
      <c r="E569" s="52" t="s">
        <v>1287</v>
      </c>
      <c r="F569" s="52" t="s">
        <v>457</v>
      </c>
      <c r="G569" s="52" t="s">
        <v>443</v>
      </c>
      <c r="H569" s="52" t="s">
        <v>458</v>
      </c>
      <c r="I569" s="52" t="str">
        <f t="shared" si="57"/>
        <v>C197 Structural design failure (sub-cause)</v>
      </c>
      <c r="J569" s="52" t="str">
        <f t="shared" si="58"/>
        <v>C222 Impact from vehicle</v>
      </c>
      <c r="K569" s="52" t="str">
        <f t="shared" si="59"/>
        <v>C197 Structural design failure (sub-cause)</v>
      </c>
      <c r="L569" s="52" t="str">
        <f t="shared" si="60"/>
        <v>H058</v>
      </c>
      <c r="M569" s="52" t="str">
        <f t="shared" si="61"/>
        <v>Debris in running lane</v>
      </c>
      <c r="N569" s="52" t="s">
        <v>60</v>
      </c>
      <c r="O569" s="52" t="s">
        <v>116</v>
      </c>
      <c r="P569" s="52" t="str">
        <f t="shared" si="62"/>
        <v>Haz_17 Debris/Animal</v>
      </c>
    </row>
    <row r="570" spans="1:16" x14ac:dyDescent="0.2">
      <c r="A570" s="52" t="s">
        <v>441</v>
      </c>
      <c r="B570" s="52" t="s">
        <v>1286</v>
      </c>
      <c r="C570" s="52" t="str">
        <f t="shared" si="56"/>
        <v>I5 Vehicle hits debris/animal in/on roadway</v>
      </c>
      <c r="E570" s="52" t="s">
        <v>1287</v>
      </c>
      <c r="F570" s="52" t="s">
        <v>453</v>
      </c>
      <c r="G570" s="52" t="s">
        <v>114</v>
      </c>
      <c r="H570" s="52" t="s">
        <v>454</v>
      </c>
      <c r="I570" s="52" t="str">
        <f t="shared" si="57"/>
        <v>C202 Mechanical parts fall off vehicle</v>
      </c>
      <c r="J570" s="52" t="str">
        <f t="shared" si="58"/>
        <v>C202 Mechanical parts fall off vehicle</v>
      </c>
      <c r="K570" s="52" t="str">
        <f t="shared" si="59"/>
        <v/>
      </c>
      <c r="L570" s="52" t="str">
        <f t="shared" si="60"/>
        <v>H058</v>
      </c>
      <c r="M570" s="52" t="str">
        <f t="shared" si="61"/>
        <v>Debris in running lane</v>
      </c>
      <c r="N570" s="52" t="s">
        <v>60</v>
      </c>
      <c r="O570" s="52" t="s">
        <v>116</v>
      </c>
      <c r="P570" s="52" t="str">
        <f t="shared" si="62"/>
        <v>Haz_17 Debris/Animal</v>
      </c>
    </row>
    <row r="571" spans="1:16" x14ac:dyDescent="0.2">
      <c r="A571" s="52" t="s">
        <v>441</v>
      </c>
      <c r="B571" s="52" t="s">
        <v>1286</v>
      </c>
      <c r="C571" s="52" t="str">
        <f t="shared" si="56"/>
        <v>I5 Vehicle hits debris/animal in/on roadway</v>
      </c>
      <c r="E571" s="52" t="s">
        <v>1287</v>
      </c>
      <c r="F571" s="52" t="s">
        <v>455</v>
      </c>
      <c r="G571" s="52" t="s">
        <v>114</v>
      </c>
      <c r="H571" s="52" t="s">
        <v>456</v>
      </c>
      <c r="I571" s="52" t="str">
        <f t="shared" si="57"/>
        <v>C207 Object falls off overhead structure</v>
      </c>
      <c r="J571" s="52" t="str">
        <f t="shared" si="58"/>
        <v>C207 Object falls off overhead structure</v>
      </c>
      <c r="K571" s="52" t="str">
        <f t="shared" si="59"/>
        <v/>
      </c>
      <c r="L571" s="52" t="str">
        <f t="shared" si="60"/>
        <v>H058</v>
      </c>
      <c r="M571" s="52" t="str">
        <f t="shared" si="61"/>
        <v>Debris in running lane</v>
      </c>
      <c r="N571" s="52" t="s">
        <v>60</v>
      </c>
      <c r="O571" s="52" t="s">
        <v>116</v>
      </c>
      <c r="P571" s="52" t="str">
        <f t="shared" si="62"/>
        <v>Haz_17 Debris/Animal</v>
      </c>
    </row>
    <row r="572" spans="1:16" x14ac:dyDescent="0.2">
      <c r="A572" s="52" t="s">
        <v>441</v>
      </c>
      <c r="B572" s="52" t="s">
        <v>1286</v>
      </c>
      <c r="C572" s="52" t="str">
        <f t="shared" si="56"/>
        <v>I5 Vehicle hits debris/animal in/on roadway</v>
      </c>
      <c r="E572" s="52" t="s">
        <v>1287</v>
      </c>
      <c r="F572" s="52" t="s">
        <v>442</v>
      </c>
      <c r="G572" s="52" t="s">
        <v>443</v>
      </c>
      <c r="H572" s="52" t="s">
        <v>444</v>
      </c>
      <c r="I572" s="52" t="str">
        <f t="shared" si="57"/>
        <v>C212 Failure of component or fitting on infrastructure (sub-cause)</v>
      </c>
      <c r="J572" s="52" t="str">
        <f t="shared" si="58"/>
        <v>C222 Impact from vehicle</v>
      </c>
      <c r="K572" s="52" t="str">
        <f t="shared" si="59"/>
        <v>C212 Failure of component or fitting on infrastructure (sub-cause)</v>
      </c>
      <c r="L572" s="52" t="str">
        <f t="shared" si="60"/>
        <v>H058</v>
      </c>
      <c r="M572" s="52" t="str">
        <f t="shared" si="61"/>
        <v>Debris in running lane</v>
      </c>
      <c r="N572" s="52" t="s">
        <v>60</v>
      </c>
      <c r="O572" s="52" t="s">
        <v>116</v>
      </c>
      <c r="P572" s="52" t="str">
        <f t="shared" si="62"/>
        <v>Haz_17 Debris/Animal</v>
      </c>
    </row>
    <row r="573" spans="1:16" x14ac:dyDescent="0.2">
      <c r="A573" s="65" t="s">
        <v>441</v>
      </c>
      <c r="B573" s="65" t="s">
        <v>1286</v>
      </c>
      <c r="C573" s="65" t="str">
        <f t="shared" si="56"/>
        <v>I5 Vehicle hits debris/animal in/on roadway</v>
      </c>
      <c r="D573" s="65"/>
      <c r="E573" s="65" t="s">
        <v>1287</v>
      </c>
      <c r="F573" s="65" t="s">
        <v>447</v>
      </c>
      <c r="G573" s="65" t="s">
        <v>443</v>
      </c>
      <c r="H573" s="65" t="s">
        <v>448</v>
      </c>
      <c r="I573" s="65" t="str">
        <f t="shared" si="57"/>
        <v>C441 Installation or maintenance error (sub-cause)</v>
      </c>
      <c r="J573" s="65" t="str">
        <f t="shared" si="58"/>
        <v>C222 Impact from vehicle</v>
      </c>
      <c r="K573" s="65" t="str">
        <f t="shared" si="59"/>
        <v>C441 Installation or maintenance error (sub-cause)</v>
      </c>
      <c r="L573" s="65" t="str">
        <f t="shared" si="60"/>
        <v>H058</v>
      </c>
      <c r="M573" s="65" t="str">
        <f t="shared" si="61"/>
        <v>Debris in running lane</v>
      </c>
      <c r="N573" s="65" t="s">
        <v>60</v>
      </c>
      <c r="O573" s="65" t="s">
        <v>116</v>
      </c>
      <c r="P573" s="65" t="str">
        <f t="shared" si="62"/>
        <v>Haz_17 Debris/Animal</v>
      </c>
    </row>
    <row r="574" spans="1:16" x14ac:dyDescent="0.2">
      <c r="A574" s="52" t="s">
        <v>467</v>
      </c>
      <c r="B574" s="52" t="s">
        <v>947</v>
      </c>
      <c r="C574" s="52" t="str">
        <f t="shared" si="56"/>
        <v>I6 Vehicle hits pedestrian(s) / Cyclist(s)</v>
      </c>
      <c r="E574" s="52" t="s">
        <v>948</v>
      </c>
      <c r="F574" s="52" t="s">
        <v>122</v>
      </c>
      <c r="G574" s="52" t="s">
        <v>114</v>
      </c>
      <c r="H574" s="52" t="s">
        <v>123</v>
      </c>
      <c r="I574" s="52" t="str">
        <f t="shared" si="57"/>
        <v>C004 Failed or Conflicting signals</v>
      </c>
      <c r="J574" s="52" t="str">
        <f t="shared" si="58"/>
        <v>C004 Failed or Conflicting signals</v>
      </c>
      <c r="K574" s="52" t="str">
        <f t="shared" si="59"/>
        <v/>
      </c>
      <c r="L574" s="52" t="str">
        <f t="shared" si="60"/>
        <v>H049</v>
      </c>
      <c r="M574" s="52" t="str">
        <f t="shared" si="61"/>
        <v>Signal Failure</v>
      </c>
      <c r="N574" s="52" t="s">
        <v>62</v>
      </c>
      <c r="O574" s="52" t="s">
        <v>116</v>
      </c>
      <c r="P574" s="52" t="str">
        <f t="shared" si="62"/>
        <v>Haz_18 Pedestrians / Cyclists</v>
      </c>
    </row>
    <row r="575" spans="1:16" x14ac:dyDescent="0.2">
      <c r="A575" s="52" t="s">
        <v>467</v>
      </c>
      <c r="B575" s="52" t="s">
        <v>947</v>
      </c>
      <c r="C575" s="52" t="str">
        <f t="shared" si="56"/>
        <v>I6 Vehicle hits pedestrian(s) / Cyclist(s)</v>
      </c>
      <c r="E575" s="52" t="s">
        <v>948</v>
      </c>
      <c r="F575" s="52" t="s">
        <v>124</v>
      </c>
      <c r="G575" s="52" t="s">
        <v>114</v>
      </c>
      <c r="H575" s="52" t="s">
        <v>484</v>
      </c>
      <c r="I575" s="52" t="str">
        <f t="shared" si="57"/>
        <v>C005 Power Failure</v>
      </c>
      <c r="J575" s="52" t="str">
        <f t="shared" si="58"/>
        <v>C005 Power Failure</v>
      </c>
      <c r="K575" s="52" t="str">
        <f t="shared" si="59"/>
        <v/>
      </c>
      <c r="L575" s="52" t="str">
        <f t="shared" si="60"/>
        <v>H049</v>
      </c>
      <c r="M575" s="52" t="str">
        <f t="shared" si="61"/>
        <v>Signal Failure</v>
      </c>
      <c r="N575" s="52" t="s">
        <v>62</v>
      </c>
      <c r="O575" s="52" t="s">
        <v>116</v>
      </c>
      <c r="P575" s="52" t="str">
        <f t="shared" si="62"/>
        <v>Haz_18 Pedestrians / Cyclists</v>
      </c>
    </row>
    <row r="576" spans="1:16" x14ac:dyDescent="0.2">
      <c r="A576" s="52" t="s">
        <v>467</v>
      </c>
      <c r="B576" s="52" t="s">
        <v>947</v>
      </c>
      <c r="C576" s="52" t="str">
        <f t="shared" si="56"/>
        <v>I6 Vehicle hits pedestrian(s) / Cyclist(s)</v>
      </c>
      <c r="E576" s="52" t="s">
        <v>948</v>
      </c>
      <c r="F576" s="52" t="s">
        <v>188</v>
      </c>
      <c r="G576" s="52" t="s">
        <v>472</v>
      </c>
      <c r="H576" s="52" t="s">
        <v>311</v>
      </c>
      <c r="I576" s="52" t="str">
        <f t="shared" si="57"/>
        <v>C037 Debris or obstruction on roadway (sub-cause)</v>
      </c>
      <c r="J576" s="52" t="str">
        <f t="shared" si="58"/>
        <v>C219 Driver allows passengers to disembark</v>
      </c>
      <c r="K576" s="52" t="str">
        <f t="shared" si="59"/>
        <v>C037 Debris or obstruction on roadway (sub-cause)</v>
      </c>
      <c r="L576" s="52" t="str">
        <f t="shared" si="60"/>
        <v>H054</v>
      </c>
      <c r="M576" s="52" t="str">
        <f t="shared" si="61"/>
        <v>Pedestrian(s) / Cyclists (s) in path of vehicle</v>
      </c>
      <c r="N576" s="52" t="s">
        <v>956</v>
      </c>
      <c r="O576" s="52" t="s">
        <v>119</v>
      </c>
      <c r="P576" s="52" t="str">
        <f t="shared" si="62"/>
        <v>Haz_18 Pedestrians / Cyclists</v>
      </c>
    </row>
    <row r="577" spans="1:16" x14ac:dyDescent="0.2">
      <c r="A577" s="52" t="s">
        <v>467</v>
      </c>
      <c r="B577" s="52" t="s">
        <v>947</v>
      </c>
      <c r="C577" s="52" t="str">
        <f t="shared" si="56"/>
        <v>I6 Vehicle hits pedestrian(s) / Cyclist(s)</v>
      </c>
      <c r="E577" s="52" t="s">
        <v>948</v>
      </c>
      <c r="F577" s="52" t="s">
        <v>194</v>
      </c>
      <c r="G577" s="52" t="s">
        <v>114</v>
      </c>
      <c r="H577" s="52" t="s">
        <v>953</v>
      </c>
      <c r="I577" s="52" t="str">
        <f t="shared" si="57"/>
        <v>C040 Pedestrian / Cyclist crossing roadway</v>
      </c>
      <c r="J577" s="52" t="str">
        <f t="shared" si="58"/>
        <v>C040 Pedestrian / Cyclist crossing roadway</v>
      </c>
      <c r="K577" s="52" t="str">
        <f t="shared" si="59"/>
        <v/>
      </c>
      <c r="L577" s="52" t="str">
        <f t="shared" si="60"/>
        <v>H054</v>
      </c>
      <c r="M577" s="52" t="str">
        <f t="shared" si="61"/>
        <v>Pedestrian(s) / Cyclists (s) in path of vehicle</v>
      </c>
      <c r="N577" s="52" t="s">
        <v>956</v>
      </c>
      <c r="O577" s="52" t="s">
        <v>119</v>
      </c>
      <c r="P577" s="52" t="str">
        <f t="shared" si="62"/>
        <v>Haz_18 Pedestrians / Cyclists</v>
      </c>
    </row>
    <row r="578" spans="1:16" x14ac:dyDescent="0.2">
      <c r="A578" s="52" t="s">
        <v>467</v>
      </c>
      <c r="B578" s="52" t="s">
        <v>947</v>
      </c>
      <c r="C578" s="52" t="str">
        <f t="shared" si="56"/>
        <v>I6 Vehicle hits pedestrian(s) / Cyclist(s)</v>
      </c>
      <c r="E578" s="52" t="s">
        <v>948</v>
      </c>
      <c r="F578" s="52" t="s">
        <v>196</v>
      </c>
      <c r="G578" s="52" t="s">
        <v>469</v>
      </c>
      <c r="H578" s="52" t="s">
        <v>197</v>
      </c>
      <c r="I578" s="52" t="str">
        <f t="shared" si="57"/>
        <v>C041 Pedestrian crosses both carriageways to reach emergency phone (sub-cause)</v>
      </c>
      <c r="J578" s="52" t="str">
        <f t="shared" si="58"/>
        <v>C457 Illness, sleepiness (Sub-Cause)</v>
      </c>
      <c r="K578" s="52" t="str">
        <f t="shared" si="59"/>
        <v>C041 Pedestrian crosses both carriageways to reach emergency phone (sub-cause)</v>
      </c>
      <c r="L578" s="52" t="str">
        <f t="shared" si="60"/>
        <v>H054</v>
      </c>
      <c r="M578" s="52" t="str">
        <f t="shared" si="61"/>
        <v>Pedestrian(s) / Cyclists (s) in path of vehicle</v>
      </c>
      <c r="N578" s="52" t="s">
        <v>956</v>
      </c>
      <c r="O578" s="52" t="s">
        <v>119</v>
      </c>
      <c r="P578" s="52" t="str">
        <f t="shared" si="62"/>
        <v>Haz_18 Pedestrians / Cyclists</v>
      </c>
    </row>
    <row r="579" spans="1:16" x14ac:dyDescent="0.2">
      <c r="A579" s="52" t="s">
        <v>467</v>
      </c>
      <c r="B579" s="52" t="s">
        <v>947</v>
      </c>
      <c r="C579" s="52" t="str">
        <f t="shared" ref="C579:C642" si="63">A579&amp;" "&amp;B579</f>
        <v>I6 Vehicle hits pedestrian(s) / Cyclist(s)</v>
      </c>
      <c r="E579" s="52" t="s">
        <v>948</v>
      </c>
      <c r="F579" s="52" t="s">
        <v>198</v>
      </c>
      <c r="G579" s="52" t="s">
        <v>469</v>
      </c>
      <c r="H579" s="52" t="s">
        <v>199</v>
      </c>
      <c r="I579" s="52" t="str">
        <f t="shared" ref="I579:I642" si="64">F579&amp;" "&amp;H579</f>
        <v>C042 Pedestrian crossing lanes from broken down vehicle (sub-cause)</v>
      </c>
      <c r="J579" s="52" t="str">
        <f t="shared" ref="J579:J642" si="65">IF(G579="NULL",I579,IF(ISNA(VLOOKUP(G579,$F$3:$I$2463,4,FALSE)),"",(VLOOKUP(G579,$F$3:$I$2463,4,FALSE))))</f>
        <v>C457 Illness, sleepiness (Sub-Cause)</v>
      </c>
      <c r="K579" s="52" t="str">
        <f t="shared" ref="K579:K642" si="66">IF(G579&lt;&gt;"",IF(G579&lt;&gt;"NULL",I579,""),"")</f>
        <v>C042 Pedestrian crossing lanes from broken down vehicle (sub-cause)</v>
      </c>
      <c r="L579" s="52" t="str">
        <f t="shared" ref="L579:L642" si="67">LEFT(N579,4)</f>
        <v>H054</v>
      </c>
      <c r="M579" s="52" t="str">
        <f t="shared" ref="M579:M642" si="68">IF(N579&lt;&gt;"",RIGHT(N579,LEN(N579)-5),"")</f>
        <v>Pedestrian(s) / Cyclists (s) in path of vehicle</v>
      </c>
      <c r="N579" s="52" t="s">
        <v>956</v>
      </c>
      <c r="O579" s="52" t="s">
        <v>119</v>
      </c>
      <c r="P579" s="52" t="str">
        <f t="shared" ref="P579:P642" si="69">IF(E579&lt;&gt;0,E579,"")</f>
        <v>Haz_18 Pedestrians / Cyclists</v>
      </c>
    </row>
    <row r="580" spans="1:16" x14ac:dyDescent="0.2">
      <c r="A580" s="52" t="s">
        <v>467</v>
      </c>
      <c r="B580" s="52" t="s">
        <v>947</v>
      </c>
      <c r="C580" s="52" t="str">
        <f t="shared" si="63"/>
        <v>I6 Vehicle hits pedestrian(s) / Cyclist(s)</v>
      </c>
      <c r="E580" s="52" t="s">
        <v>948</v>
      </c>
      <c r="F580" s="52" t="s">
        <v>200</v>
      </c>
      <c r="G580" s="52" t="s">
        <v>469</v>
      </c>
      <c r="H580" s="52" t="s">
        <v>201</v>
      </c>
      <c r="I580" s="52" t="str">
        <f t="shared" si="64"/>
        <v>C043 Shortcut (sub-cause)</v>
      </c>
      <c r="J580" s="52" t="str">
        <f t="shared" si="65"/>
        <v>C457 Illness, sleepiness (Sub-Cause)</v>
      </c>
      <c r="K580" s="52" t="str">
        <f t="shared" si="66"/>
        <v>C043 Shortcut (sub-cause)</v>
      </c>
      <c r="L580" s="52" t="str">
        <f t="shared" si="67"/>
        <v>H054</v>
      </c>
      <c r="M580" s="52" t="str">
        <f t="shared" si="68"/>
        <v>Pedestrian(s) / Cyclists (s) in path of vehicle</v>
      </c>
      <c r="N580" s="52" t="s">
        <v>956</v>
      </c>
      <c r="O580" s="52" t="s">
        <v>119</v>
      </c>
      <c r="P580" s="52" t="str">
        <f t="shared" si="69"/>
        <v>Haz_18 Pedestrians / Cyclists</v>
      </c>
    </row>
    <row r="581" spans="1:16" x14ac:dyDescent="0.2">
      <c r="A581" s="52" t="s">
        <v>467</v>
      </c>
      <c r="B581" s="52" t="s">
        <v>947</v>
      </c>
      <c r="C581" s="52" t="str">
        <f t="shared" si="63"/>
        <v>I6 Vehicle hits pedestrian(s) / Cyclist(s)</v>
      </c>
      <c r="E581" s="52" t="s">
        <v>948</v>
      </c>
      <c r="F581" s="52" t="s">
        <v>202</v>
      </c>
      <c r="G581" s="52" t="s">
        <v>469</v>
      </c>
      <c r="H581" s="52" t="s">
        <v>203</v>
      </c>
      <c r="I581" s="52" t="str">
        <f t="shared" si="64"/>
        <v>C044 To catch public transport (sub-cause)</v>
      </c>
      <c r="J581" s="52" t="str">
        <f t="shared" si="65"/>
        <v>C457 Illness, sleepiness (Sub-Cause)</v>
      </c>
      <c r="K581" s="52" t="str">
        <f t="shared" si="66"/>
        <v>C044 To catch public transport (sub-cause)</v>
      </c>
      <c r="L581" s="52" t="str">
        <f t="shared" si="67"/>
        <v>H054</v>
      </c>
      <c r="M581" s="52" t="str">
        <f t="shared" si="68"/>
        <v>Pedestrian(s) / Cyclists (s) in path of vehicle</v>
      </c>
      <c r="N581" s="52" t="s">
        <v>956</v>
      </c>
      <c r="O581" s="52" t="s">
        <v>119</v>
      </c>
      <c r="P581" s="52" t="str">
        <f t="shared" si="69"/>
        <v>Haz_18 Pedestrians / Cyclists</v>
      </c>
    </row>
    <row r="582" spans="1:16" x14ac:dyDescent="0.2">
      <c r="A582" s="52" t="s">
        <v>467</v>
      </c>
      <c r="B582" s="52" t="s">
        <v>947</v>
      </c>
      <c r="C582" s="52" t="str">
        <f t="shared" si="63"/>
        <v>I6 Vehicle hits pedestrian(s) / Cyclist(s)</v>
      </c>
      <c r="E582" s="52" t="s">
        <v>948</v>
      </c>
      <c r="F582" s="52" t="s">
        <v>202</v>
      </c>
      <c r="G582" s="52" t="s">
        <v>476</v>
      </c>
      <c r="H582" s="52" t="s">
        <v>203</v>
      </c>
      <c r="I582" s="52" t="str">
        <f t="shared" si="64"/>
        <v>C044 To catch public transport (sub-cause)</v>
      </c>
      <c r="J582" s="52" t="str">
        <f t="shared" si="65"/>
        <v>C178 Waiting on verge/footway</v>
      </c>
      <c r="K582" s="52" t="str">
        <f t="shared" si="66"/>
        <v>C044 To catch public transport (sub-cause)</v>
      </c>
      <c r="L582" s="52" t="str">
        <f t="shared" si="67"/>
        <v>H055</v>
      </c>
      <c r="M582" s="52" t="str">
        <f t="shared" si="68"/>
        <v>Pedestrian(s) next to path of vehicle</v>
      </c>
      <c r="N582" s="52" t="s">
        <v>61</v>
      </c>
      <c r="O582" s="52" t="s">
        <v>116</v>
      </c>
      <c r="P582" s="52" t="str">
        <f t="shared" si="69"/>
        <v>Haz_18 Pedestrians / Cyclists</v>
      </c>
    </row>
    <row r="583" spans="1:16" x14ac:dyDescent="0.2">
      <c r="A583" s="52" t="s">
        <v>467</v>
      </c>
      <c r="B583" s="52" t="s">
        <v>947</v>
      </c>
      <c r="C583" s="52" t="str">
        <f t="shared" si="63"/>
        <v>I6 Vehicle hits pedestrian(s) / Cyclist(s)</v>
      </c>
      <c r="E583" s="52" t="s">
        <v>948</v>
      </c>
      <c r="F583" s="52" t="s">
        <v>204</v>
      </c>
      <c r="G583" s="52" t="s">
        <v>469</v>
      </c>
      <c r="H583" s="52" t="s">
        <v>205</v>
      </c>
      <c r="I583" s="52" t="str">
        <f t="shared" si="64"/>
        <v>C045 Other non time-critical destination (sub-cause)</v>
      </c>
      <c r="J583" s="52" t="str">
        <f t="shared" si="65"/>
        <v>C457 Illness, sleepiness (Sub-Cause)</v>
      </c>
      <c r="K583" s="52" t="str">
        <f t="shared" si="66"/>
        <v>C045 Other non time-critical destination (sub-cause)</v>
      </c>
      <c r="L583" s="52" t="str">
        <f t="shared" si="67"/>
        <v>H054</v>
      </c>
      <c r="M583" s="52" t="str">
        <f t="shared" si="68"/>
        <v>Pedestrian(s) / Cyclists (s) in path of vehicle</v>
      </c>
      <c r="N583" s="52" t="s">
        <v>956</v>
      </c>
      <c r="O583" s="52" t="s">
        <v>119</v>
      </c>
      <c r="P583" s="52" t="str">
        <f t="shared" si="69"/>
        <v>Haz_18 Pedestrians / Cyclists</v>
      </c>
    </row>
    <row r="584" spans="1:16" x14ac:dyDescent="0.2">
      <c r="A584" s="52" t="s">
        <v>467</v>
      </c>
      <c r="B584" s="52" t="s">
        <v>947</v>
      </c>
      <c r="C584" s="52" t="str">
        <f t="shared" si="63"/>
        <v>I6 Vehicle hits pedestrian(s) / Cyclist(s)</v>
      </c>
      <c r="E584" s="52" t="s">
        <v>948</v>
      </c>
      <c r="F584" s="52" t="s">
        <v>206</v>
      </c>
      <c r="G584" s="52" t="s">
        <v>469</v>
      </c>
      <c r="H584" s="52" t="s">
        <v>207</v>
      </c>
      <c r="I584" s="52" t="str">
        <f t="shared" si="64"/>
        <v>C046 Time Critical Destination other than Public Transport (sub-cause)</v>
      </c>
      <c r="J584" s="52" t="str">
        <f t="shared" si="65"/>
        <v>C457 Illness, sleepiness (Sub-Cause)</v>
      </c>
      <c r="K584" s="52" t="str">
        <f t="shared" si="66"/>
        <v>C046 Time Critical Destination other than Public Transport (sub-cause)</v>
      </c>
      <c r="L584" s="52" t="str">
        <f t="shared" si="67"/>
        <v>H054</v>
      </c>
      <c r="M584" s="52" t="str">
        <f t="shared" si="68"/>
        <v>Pedestrian(s) / Cyclists (s) in path of vehicle</v>
      </c>
      <c r="N584" s="52" t="s">
        <v>956</v>
      </c>
      <c r="O584" s="52" t="s">
        <v>119</v>
      </c>
      <c r="P584" s="52" t="str">
        <f t="shared" si="69"/>
        <v>Haz_18 Pedestrians / Cyclists</v>
      </c>
    </row>
    <row r="585" spans="1:16" x14ac:dyDescent="0.2">
      <c r="A585" s="52" t="s">
        <v>467</v>
      </c>
      <c r="B585" s="52" t="s">
        <v>947</v>
      </c>
      <c r="C585" s="52" t="str">
        <f t="shared" si="63"/>
        <v>I6 Vehicle hits pedestrian(s) / Cyclist(s)</v>
      </c>
      <c r="E585" s="52" t="s">
        <v>948</v>
      </c>
      <c r="F585" s="52" t="s">
        <v>210</v>
      </c>
      <c r="G585" s="52" t="s">
        <v>114</v>
      </c>
      <c r="H585" s="52" t="s">
        <v>468</v>
      </c>
      <c r="I585" s="52" t="str">
        <f t="shared" si="64"/>
        <v>C048 Drivers and passengers around the scene of a minor incident/breakdown</v>
      </c>
      <c r="J585" s="52" t="str">
        <f t="shared" si="65"/>
        <v>C048 Drivers and passengers around the scene of a minor incident/breakdown</v>
      </c>
      <c r="K585" s="52" t="str">
        <f t="shared" si="66"/>
        <v/>
      </c>
      <c r="L585" s="52" t="str">
        <f t="shared" si="67"/>
        <v>H054</v>
      </c>
      <c r="M585" s="52" t="str">
        <f t="shared" si="68"/>
        <v>Pedestrian(s) / Cyclists (s) in path of vehicle</v>
      </c>
      <c r="N585" s="52" t="s">
        <v>956</v>
      </c>
      <c r="O585" s="52" t="s">
        <v>119</v>
      </c>
      <c r="P585" s="52" t="str">
        <f t="shared" si="69"/>
        <v>Haz_18 Pedestrians / Cyclists</v>
      </c>
    </row>
    <row r="586" spans="1:16" x14ac:dyDescent="0.2">
      <c r="A586" s="52" t="s">
        <v>467</v>
      </c>
      <c r="B586" s="52" t="s">
        <v>947</v>
      </c>
      <c r="C586" s="52" t="str">
        <f t="shared" si="63"/>
        <v>I6 Vehicle hits pedestrian(s) / Cyclist(s)</v>
      </c>
      <c r="E586" s="52" t="s">
        <v>948</v>
      </c>
      <c r="F586" s="52" t="s">
        <v>212</v>
      </c>
      <c r="G586" s="52" t="s">
        <v>114</v>
      </c>
      <c r="H586" s="52" t="s">
        <v>470</v>
      </c>
      <c r="I586" s="52" t="str">
        <f t="shared" si="64"/>
        <v>C049 Person trying to repair/inspect vehicle in running lane/attempting to pull over into central reserve</v>
      </c>
      <c r="J586" s="52" t="str">
        <f t="shared" si="65"/>
        <v>C049 Person trying to repair/inspect vehicle in running lane/attempting to pull over into central reserve</v>
      </c>
      <c r="K586" s="52" t="str">
        <f t="shared" si="66"/>
        <v/>
      </c>
      <c r="L586" s="52" t="str">
        <f t="shared" si="67"/>
        <v>H054</v>
      </c>
      <c r="M586" s="52" t="str">
        <f t="shared" si="68"/>
        <v>Pedestrian(s) / Cyclists (s) in path of vehicle</v>
      </c>
      <c r="N586" s="52" t="s">
        <v>956</v>
      </c>
      <c r="O586" s="52" t="s">
        <v>119</v>
      </c>
      <c r="P586" s="52" t="str">
        <f t="shared" si="69"/>
        <v>Haz_18 Pedestrians / Cyclists</v>
      </c>
    </row>
    <row r="587" spans="1:16" x14ac:dyDescent="0.2">
      <c r="A587" s="52" t="s">
        <v>467</v>
      </c>
      <c r="B587" s="52" t="s">
        <v>947</v>
      </c>
      <c r="C587" s="52" t="str">
        <f t="shared" si="63"/>
        <v>I6 Vehicle hits pedestrian(s) / Cyclist(s)</v>
      </c>
      <c r="E587" s="52" t="s">
        <v>948</v>
      </c>
      <c r="F587" s="52" t="s">
        <v>214</v>
      </c>
      <c r="G587" s="52" t="s">
        <v>114</v>
      </c>
      <c r="H587" s="52" t="s">
        <v>949</v>
      </c>
      <c r="I587" s="52" t="str">
        <f t="shared" si="64"/>
        <v>C051 Pedestrian / Cyclist assumes has priority over vehicles (will not move)</v>
      </c>
      <c r="J587" s="52" t="str">
        <f t="shared" si="65"/>
        <v>C051 Pedestrian / Cyclist assumes has priority over vehicles (will not move)</v>
      </c>
      <c r="K587" s="52" t="str">
        <f t="shared" si="66"/>
        <v/>
      </c>
      <c r="L587" s="52" t="str">
        <f t="shared" si="67"/>
        <v>H054</v>
      </c>
      <c r="M587" s="52" t="str">
        <f t="shared" si="68"/>
        <v>Pedestrian(s) / Cyclists (s) in path of vehicle</v>
      </c>
      <c r="N587" s="52" t="s">
        <v>956</v>
      </c>
      <c r="O587" s="52" t="s">
        <v>116</v>
      </c>
      <c r="P587" s="52" t="str">
        <f t="shared" si="69"/>
        <v>Haz_18 Pedestrians / Cyclists</v>
      </c>
    </row>
    <row r="588" spans="1:16" x14ac:dyDescent="0.2">
      <c r="A588" s="52" t="s">
        <v>467</v>
      </c>
      <c r="B588" s="52" t="s">
        <v>947</v>
      </c>
      <c r="C588" s="52" t="str">
        <f t="shared" si="63"/>
        <v>I6 Vehicle hits pedestrian(s) / Cyclist(s)</v>
      </c>
      <c r="E588" s="52" t="s">
        <v>948</v>
      </c>
      <c r="F588" s="52" t="s">
        <v>215</v>
      </c>
      <c r="G588" s="52" t="s">
        <v>114</v>
      </c>
      <c r="H588" s="52" t="s">
        <v>950</v>
      </c>
      <c r="I588" s="52" t="str">
        <f t="shared" si="64"/>
        <v>C052 Lack of awareness by Pedestrain / Cyclist of vehicular network</v>
      </c>
      <c r="J588" s="52" t="str">
        <f t="shared" si="65"/>
        <v>C052 Lack of awareness by Pedestrain / Cyclist of vehicular network</v>
      </c>
      <c r="K588" s="52" t="str">
        <f t="shared" si="66"/>
        <v/>
      </c>
      <c r="L588" s="52" t="str">
        <f t="shared" si="67"/>
        <v>H054</v>
      </c>
      <c r="M588" s="52" t="str">
        <f t="shared" si="68"/>
        <v>Pedestrian(s) / Cyclists (s) in path of vehicle</v>
      </c>
      <c r="N588" s="52" t="s">
        <v>956</v>
      </c>
      <c r="O588" s="52" t="s">
        <v>116</v>
      </c>
      <c r="P588" s="52" t="str">
        <f t="shared" si="69"/>
        <v>Haz_18 Pedestrians / Cyclists</v>
      </c>
    </row>
    <row r="589" spans="1:16" x14ac:dyDescent="0.2">
      <c r="A589" s="52" t="s">
        <v>467</v>
      </c>
      <c r="B589" s="52" t="s">
        <v>947</v>
      </c>
      <c r="C589" s="52" t="str">
        <f t="shared" si="63"/>
        <v>I6 Vehicle hits pedestrian(s) / Cyclist(s)</v>
      </c>
      <c r="E589" s="52" t="s">
        <v>948</v>
      </c>
      <c r="F589" s="52" t="s">
        <v>216</v>
      </c>
      <c r="G589" s="52" t="s">
        <v>114</v>
      </c>
      <c r="H589" s="52" t="s">
        <v>951</v>
      </c>
      <c r="I589" s="52" t="str">
        <f t="shared" si="64"/>
        <v xml:space="preserve">C053 Pedestrian / Cyclist unable to hear/see approaching vehicle </v>
      </c>
      <c r="J589" s="52" t="str">
        <f t="shared" si="65"/>
        <v xml:space="preserve">C053 Pedestrian / Cyclist unable to hear/see approaching vehicle </v>
      </c>
      <c r="K589" s="52" t="str">
        <f t="shared" si="66"/>
        <v/>
      </c>
      <c r="L589" s="52" t="str">
        <f t="shared" si="67"/>
        <v>H054</v>
      </c>
      <c r="M589" s="52" t="str">
        <f t="shared" si="68"/>
        <v>Pedestrian(s) / Cyclists (s) in path of vehicle</v>
      </c>
      <c r="N589" s="52" t="s">
        <v>956</v>
      </c>
      <c r="O589" s="52" t="s">
        <v>116</v>
      </c>
      <c r="P589" s="52" t="str">
        <f t="shared" si="69"/>
        <v>Haz_18 Pedestrians / Cyclists</v>
      </c>
    </row>
    <row r="590" spans="1:16" x14ac:dyDescent="0.2">
      <c r="A590" s="52" t="s">
        <v>467</v>
      </c>
      <c r="B590" s="52" t="s">
        <v>947</v>
      </c>
      <c r="C590" s="52" t="str">
        <f t="shared" si="63"/>
        <v>I6 Vehicle hits pedestrian(s) / Cyclist(s)</v>
      </c>
      <c r="E590" s="52" t="s">
        <v>948</v>
      </c>
      <c r="F590" s="52" t="s">
        <v>217</v>
      </c>
      <c r="G590" s="52" t="s">
        <v>114</v>
      </c>
      <c r="H590" s="52" t="s">
        <v>1320</v>
      </c>
      <c r="I590" s="52" t="str">
        <f t="shared" si="64"/>
        <v>C054 Pedestrian/cyclist unable to move (e.g. shoe/wheel trapped in tracks)</v>
      </c>
      <c r="J590" s="52" t="str">
        <f t="shared" si="65"/>
        <v>C054 Pedestrian/cyclist unable to move (e.g. shoe/wheel trapped in tracks)</v>
      </c>
      <c r="K590" s="52" t="str">
        <f t="shared" si="66"/>
        <v/>
      </c>
      <c r="L590" s="52" t="str">
        <f t="shared" si="67"/>
        <v>H054</v>
      </c>
      <c r="M590" s="52" t="str">
        <f t="shared" si="68"/>
        <v>Pedestrian(s) / Cyclists (s) in path of vehicle</v>
      </c>
      <c r="N590" s="52" t="s">
        <v>956</v>
      </c>
      <c r="O590" s="52" t="s">
        <v>116</v>
      </c>
      <c r="P590" s="52" t="str">
        <f t="shared" si="69"/>
        <v>Haz_18 Pedestrians / Cyclists</v>
      </c>
    </row>
    <row r="591" spans="1:16" x14ac:dyDescent="0.2">
      <c r="A591" s="52" t="s">
        <v>467</v>
      </c>
      <c r="B591" s="52" t="s">
        <v>947</v>
      </c>
      <c r="C591" s="52" t="str">
        <f t="shared" si="63"/>
        <v>I6 Vehicle hits pedestrian(s) / Cyclist(s)</v>
      </c>
      <c r="E591" s="52" t="s">
        <v>948</v>
      </c>
      <c r="F591" s="52" t="s">
        <v>219</v>
      </c>
      <c r="G591" s="52" t="s">
        <v>114</v>
      </c>
      <c r="H591" s="52" t="s">
        <v>471</v>
      </c>
      <c r="I591" s="52" t="str">
        <f t="shared" si="64"/>
        <v>C055 March or Demonstration</v>
      </c>
      <c r="J591" s="52" t="str">
        <f t="shared" si="65"/>
        <v>C055 March or Demonstration</v>
      </c>
      <c r="K591" s="52" t="str">
        <f t="shared" si="66"/>
        <v/>
      </c>
      <c r="L591" s="52" t="str">
        <f t="shared" si="67"/>
        <v>H054</v>
      </c>
      <c r="M591" s="52" t="str">
        <f t="shared" si="68"/>
        <v>Pedestrian(s) / Cyclists (s) in path of vehicle</v>
      </c>
      <c r="N591" s="52" t="s">
        <v>956</v>
      </c>
      <c r="O591" s="52" t="s">
        <v>116</v>
      </c>
      <c r="P591" s="52" t="str">
        <f t="shared" si="69"/>
        <v>Haz_18 Pedestrians / Cyclists</v>
      </c>
    </row>
    <row r="592" spans="1:16" x14ac:dyDescent="0.2">
      <c r="A592" s="52" t="s">
        <v>467</v>
      </c>
      <c r="B592" s="52" t="s">
        <v>947</v>
      </c>
      <c r="C592" s="52" t="str">
        <f t="shared" si="63"/>
        <v>I6 Vehicle hits pedestrian(s) / Cyclist(s)</v>
      </c>
      <c r="E592" s="52" t="s">
        <v>948</v>
      </c>
      <c r="F592" s="52" t="s">
        <v>221</v>
      </c>
      <c r="G592" s="52" t="s">
        <v>114</v>
      </c>
      <c r="H592" s="52" t="s">
        <v>333</v>
      </c>
      <c r="I592" s="52" t="str">
        <f t="shared" si="64"/>
        <v>C056 Attempted Suicide</v>
      </c>
      <c r="J592" s="52" t="str">
        <f t="shared" si="65"/>
        <v>C056 Attempted Suicide</v>
      </c>
      <c r="K592" s="52" t="str">
        <f t="shared" si="66"/>
        <v/>
      </c>
      <c r="L592" s="52" t="str">
        <f t="shared" si="67"/>
        <v>H054</v>
      </c>
      <c r="M592" s="52" t="str">
        <f t="shared" si="68"/>
        <v>Pedestrian(s) / Cyclists (s) in path of vehicle</v>
      </c>
      <c r="N592" s="52" t="s">
        <v>956</v>
      </c>
      <c r="O592" s="52" t="s">
        <v>119</v>
      </c>
      <c r="P592" s="52" t="str">
        <f t="shared" si="69"/>
        <v>Haz_18 Pedestrians / Cyclists</v>
      </c>
    </row>
    <row r="593" spans="1:16" x14ac:dyDescent="0.2">
      <c r="A593" s="52" t="s">
        <v>467</v>
      </c>
      <c r="B593" s="52" t="s">
        <v>947</v>
      </c>
      <c r="C593" s="52" t="str">
        <f t="shared" si="63"/>
        <v>I6 Vehicle hits pedestrian(s) / Cyclist(s)</v>
      </c>
      <c r="E593" s="52" t="s">
        <v>948</v>
      </c>
      <c r="F593" s="52" t="s">
        <v>223</v>
      </c>
      <c r="G593" s="52" t="s">
        <v>114</v>
      </c>
      <c r="H593" s="52" t="s">
        <v>952</v>
      </c>
      <c r="I593" s="52" t="str">
        <f t="shared" si="64"/>
        <v>C057 Pedestrian / Cyclist misjudges width of approaching vehicle</v>
      </c>
      <c r="J593" s="52" t="str">
        <f t="shared" si="65"/>
        <v>C057 Pedestrian / Cyclist misjudges width of approaching vehicle</v>
      </c>
      <c r="K593" s="52" t="str">
        <f t="shared" si="66"/>
        <v/>
      </c>
      <c r="L593" s="52" t="str">
        <f t="shared" si="67"/>
        <v>H054</v>
      </c>
      <c r="M593" s="52" t="str">
        <f t="shared" si="68"/>
        <v>Pedestrian(s) / Cyclists (s) in path of vehicle</v>
      </c>
      <c r="N593" s="52" t="s">
        <v>956</v>
      </c>
      <c r="O593" s="52" t="s">
        <v>119</v>
      </c>
      <c r="P593" s="52" t="str">
        <f t="shared" si="69"/>
        <v>Haz_18 Pedestrians / Cyclists</v>
      </c>
    </row>
    <row r="594" spans="1:16" x14ac:dyDescent="0.2">
      <c r="A594" s="52" t="s">
        <v>467</v>
      </c>
      <c r="B594" s="52" t="s">
        <v>947</v>
      </c>
      <c r="C594" s="52" t="str">
        <f t="shared" si="63"/>
        <v>I6 Vehicle hits pedestrian(s) / Cyclist(s)</v>
      </c>
      <c r="E594" s="52" t="s">
        <v>948</v>
      </c>
      <c r="F594" s="52" t="s">
        <v>265</v>
      </c>
      <c r="G594" s="52" t="s">
        <v>472</v>
      </c>
      <c r="H594" s="52" t="s">
        <v>474</v>
      </c>
      <c r="I594" s="52" t="str">
        <f t="shared" si="64"/>
        <v>C082 Congestion (sub-cause)</v>
      </c>
      <c r="J594" s="52" t="str">
        <f t="shared" si="65"/>
        <v>C219 Driver allows passengers to disembark</v>
      </c>
      <c r="K594" s="52" t="str">
        <f t="shared" si="66"/>
        <v>C082 Congestion (sub-cause)</v>
      </c>
      <c r="L594" s="52" t="str">
        <f t="shared" si="67"/>
        <v>H054</v>
      </c>
      <c r="M594" s="52" t="str">
        <f t="shared" si="68"/>
        <v>Pedestrian(s) / Cyclists (s) in path of vehicle</v>
      </c>
      <c r="N594" s="52" t="s">
        <v>956</v>
      </c>
      <c r="O594" s="52" t="s">
        <v>119</v>
      </c>
      <c r="P594" s="52" t="str">
        <f t="shared" si="69"/>
        <v>Haz_18 Pedestrians / Cyclists</v>
      </c>
    </row>
    <row r="595" spans="1:16" x14ac:dyDescent="0.2">
      <c r="A595" s="65" t="s">
        <v>467</v>
      </c>
      <c r="B595" s="65" t="s">
        <v>947</v>
      </c>
      <c r="C595" s="65" t="str">
        <f t="shared" si="63"/>
        <v>I6 Vehicle hits pedestrian(s) / Cyclist(s)</v>
      </c>
      <c r="D595" s="65"/>
      <c r="E595" s="65" t="s">
        <v>948</v>
      </c>
      <c r="F595" s="65" t="s">
        <v>321</v>
      </c>
      <c r="G595" s="65" t="s">
        <v>472</v>
      </c>
      <c r="H595" s="65" t="s">
        <v>1318</v>
      </c>
      <c r="I595" s="65" t="str">
        <f t="shared" si="64"/>
        <v>C149 Vehicle breakdown (sub-cause)</v>
      </c>
      <c r="J595" s="65" t="str">
        <f t="shared" si="65"/>
        <v>C219 Driver allows passengers to disembark</v>
      </c>
      <c r="K595" s="65" t="str">
        <f t="shared" si="66"/>
        <v>C149 Vehicle breakdown (sub-cause)</v>
      </c>
      <c r="L595" s="65" t="str">
        <f t="shared" si="67"/>
        <v>H054</v>
      </c>
      <c r="M595" s="65" t="str">
        <f t="shared" si="68"/>
        <v>Pedestrian(s) / Cyclists (s) in path of vehicle</v>
      </c>
      <c r="N595" s="65" t="s">
        <v>956</v>
      </c>
      <c r="O595" s="65" t="s">
        <v>119</v>
      </c>
      <c r="P595" s="65" t="str">
        <f t="shared" si="69"/>
        <v>Haz_18 Pedestrians / Cyclists</v>
      </c>
    </row>
    <row r="596" spans="1:16" x14ac:dyDescent="0.2">
      <c r="A596" s="65" t="s">
        <v>467</v>
      </c>
      <c r="B596" s="65" t="s">
        <v>947</v>
      </c>
      <c r="C596" s="65" t="str">
        <f t="shared" si="63"/>
        <v>I6 Vehicle hits pedestrian(s) / Cyclist(s)</v>
      </c>
      <c r="D596" s="65"/>
      <c r="E596" s="65" t="s">
        <v>948</v>
      </c>
      <c r="F596" s="65" t="s">
        <v>475</v>
      </c>
      <c r="G596" s="65" t="s">
        <v>114</v>
      </c>
      <c r="H596" s="65" t="s">
        <v>954</v>
      </c>
      <c r="I596" s="65" t="str">
        <f t="shared" si="64"/>
        <v>C177 Walking / Cycling along verge/footway</v>
      </c>
      <c r="J596" s="65" t="str">
        <f t="shared" si="65"/>
        <v>C177 Walking / Cycling along verge/footway</v>
      </c>
      <c r="K596" s="65" t="str">
        <f t="shared" si="66"/>
        <v/>
      </c>
      <c r="L596" s="65" t="str">
        <f t="shared" si="67"/>
        <v>H055</v>
      </c>
      <c r="M596" s="65" t="str">
        <f t="shared" si="68"/>
        <v>Pedestrian(s) next to path of vehicle</v>
      </c>
      <c r="N596" s="65" t="s">
        <v>61</v>
      </c>
      <c r="O596" s="65" t="s">
        <v>116</v>
      </c>
      <c r="P596" s="65" t="str">
        <f t="shared" si="69"/>
        <v>Haz_18 Pedestrians / Cyclists</v>
      </c>
    </row>
    <row r="597" spans="1:16" x14ac:dyDescent="0.2">
      <c r="A597" s="65" t="s">
        <v>467</v>
      </c>
      <c r="B597" s="65" t="s">
        <v>947</v>
      </c>
      <c r="C597" s="65" t="str">
        <f t="shared" si="63"/>
        <v>I6 Vehicle hits pedestrian(s) / Cyclist(s)</v>
      </c>
      <c r="D597" s="65"/>
      <c r="E597" s="65" t="s">
        <v>948</v>
      </c>
      <c r="F597" s="65" t="s">
        <v>476</v>
      </c>
      <c r="G597" s="65" t="s">
        <v>114</v>
      </c>
      <c r="H597" s="65" t="s">
        <v>477</v>
      </c>
      <c r="I597" s="65" t="str">
        <f t="shared" si="64"/>
        <v>C178 Waiting on verge/footway</v>
      </c>
      <c r="J597" s="65" t="str">
        <f t="shared" si="65"/>
        <v>C178 Waiting on verge/footway</v>
      </c>
      <c r="K597" s="65" t="str">
        <f t="shared" si="66"/>
        <v/>
      </c>
      <c r="L597" s="65" t="str">
        <f t="shared" si="67"/>
        <v>H055</v>
      </c>
      <c r="M597" s="65" t="str">
        <f t="shared" si="68"/>
        <v>Pedestrian(s) next to path of vehicle</v>
      </c>
      <c r="N597" s="65" t="s">
        <v>61</v>
      </c>
      <c r="O597" s="65" t="s">
        <v>116</v>
      </c>
      <c r="P597" s="65" t="str">
        <f t="shared" si="69"/>
        <v>Haz_18 Pedestrians / Cyclists</v>
      </c>
    </row>
    <row r="598" spans="1:16" x14ac:dyDescent="0.2">
      <c r="A598" s="52" t="s">
        <v>467</v>
      </c>
      <c r="B598" s="52" t="s">
        <v>947</v>
      </c>
      <c r="C598" s="52" t="str">
        <f t="shared" si="63"/>
        <v>I6 Vehicle hits pedestrian(s) / Cyclist(s)</v>
      </c>
      <c r="E598" s="52" t="s">
        <v>948</v>
      </c>
      <c r="F598" s="52" t="s">
        <v>478</v>
      </c>
      <c r="G598" s="52" t="s">
        <v>476</v>
      </c>
      <c r="H598" s="52" t="s">
        <v>479</v>
      </c>
      <c r="I598" s="52" t="str">
        <f t="shared" si="64"/>
        <v>C180 Awaiting lift from private vehicle (sub-cause)</v>
      </c>
      <c r="J598" s="52" t="str">
        <f t="shared" si="65"/>
        <v>C178 Waiting on verge/footway</v>
      </c>
      <c r="K598" s="52" t="str">
        <f t="shared" si="66"/>
        <v>C180 Awaiting lift from private vehicle (sub-cause)</v>
      </c>
      <c r="L598" s="52" t="str">
        <f t="shared" si="67"/>
        <v>H055</v>
      </c>
      <c r="M598" s="52" t="str">
        <f t="shared" si="68"/>
        <v>Pedestrian(s) next to path of vehicle</v>
      </c>
      <c r="N598" s="52" t="s">
        <v>61</v>
      </c>
      <c r="O598" s="52" t="s">
        <v>116</v>
      </c>
      <c r="P598" s="52" t="str">
        <f t="shared" si="69"/>
        <v>Haz_18 Pedestrians / Cyclists</v>
      </c>
    </row>
    <row r="599" spans="1:16" x14ac:dyDescent="0.2">
      <c r="A599" s="52" t="s">
        <v>467</v>
      </c>
      <c r="B599" s="52" t="s">
        <v>947</v>
      </c>
      <c r="C599" s="52" t="str">
        <f t="shared" si="63"/>
        <v>I6 Vehicle hits pedestrian(s) / Cyclist(s)</v>
      </c>
      <c r="E599" s="52" t="s">
        <v>948</v>
      </c>
      <c r="F599" s="52" t="s">
        <v>472</v>
      </c>
      <c r="G599" s="52" t="s">
        <v>114</v>
      </c>
      <c r="H599" s="52" t="s">
        <v>473</v>
      </c>
      <c r="I599" s="52" t="str">
        <f t="shared" si="64"/>
        <v>C219 Driver allows passengers to disembark</v>
      </c>
      <c r="J599" s="52" t="str">
        <f t="shared" si="65"/>
        <v>C219 Driver allows passengers to disembark</v>
      </c>
      <c r="K599" s="52" t="str">
        <f t="shared" si="66"/>
        <v/>
      </c>
      <c r="L599" s="52" t="str">
        <f t="shared" si="67"/>
        <v>H054</v>
      </c>
      <c r="M599" s="52" t="str">
        <f t="shared" si="68"/>
        <v>Pedestrian(s) / Cyclists (s) in path of vehicle</v>
      </c>
      <c r="N599" s="52" t="s">
        <v>956</v>
      </c>
      <c r="O599" s="52" t="s">
        <v>119</v>
      </c>
      <c r="P599" s="52" t="str">
        <f t="shared" si="69"/>
        <v>Haz_18 Pedestrians / Cyclists</v>
      </c>
    </row>
    <row r="600" spans="1:16" x14ac:dyDescent="0.2">
      <c r="A600" s="65" t="s">
        <v>467</v>
      </c>
      <c r="B600" s="65" t="s">
        <v>947</v>
      </c>
      <c r="C600" s="65" t="str">
        <f t="shared" si="63"/>
        <v>I6 Vehicle hits pedestrian(s) / Cyclist(s)</v>
      </c>
      <c r="D600" s="65"/>
      <c r="E600" s="65" t="s">
        <v>948</v>
      </c>
      <c r="F600" s="65" t="s">
        <v>480</v>
      </c>
      <c r="G600" s="65" t="s">
        <v>114</v>
      </c>
      <c r="H600" s="65" t="s">
        <v>481</v>
      </c>
      <c r="I600" s="65" t="str">
        <f t="shared" si="64"/>
        <v>C460 Awaiting assistance following a Breakdown or Incident</v>
      </c>
      <c r="J600" s="65" t="str">
        <f t="shared" si="65"/>
        <v>C460 Awaiting assistance following a Breakdown or Incident</v>
      </c>
      <c r="K600" s="65" t="str">
        <f t="shared" si="66"/>
        <v/>
      </c>
      <c r="L600" s="65" t="str">
        <f t="shared" si="67"/>
        <v>H095</v>
      </c>
      <c r="M600" s="65" t="str">
        <f t="shared" si="68"/>
        <v>Pedestrian(s) standing on Emergency Lane</v>
      </c>
      <c r="N600" s="65" t="s">
        <v>93</v>
      </c>
      <c r="O600" s="65" t="s">
        <v>116</v>
      </c>
      <c r="P600" s="65" t="str">
        <f t="shared" si="69"/>
        <v>Haz_18 Pedestrians / Cyclists</v>
      </c>
    </row>
    <row r="601" spans="1:16" x14ac:dyDescent="0.2">
      <c r="A601" s="65" t="s">
        <v>467</v>
      </c>
      <c r="B601" s="65" t="s">
        <v>947</v>
      </c>
      <c r="C601" s="65" t="str">
        <f t="shared" si="63"/>
        <v>I6 Vehicle hits pedestrian(s) / Cyclist(s)</v>
      </c>
      <c r="D601" s="65"/>
      <c r="E601" s="65" t="s">
        <v>948</v>
      </c>
      <c r="F601" s="65" t="s">
        <v>482</v>
      </c>
      <c r="G601" s="65" t="s">
        <v>114</v>
      </c>
      <c r="H601" s="65" t="s">
        <v>483</v>
      </c>
      <c r="I601" s="65" t="str">
        <f t="shared" si="64"/>
        <v>C461 Seeking assistance following a Breakdown or Incident</v>
      </c>
      <c r="J601" s="65" t="str">
        <f t="shared" si="65"/>
        <v>C461 Seeking assistance following a Breakdown or Incident</v>
      </c>
      <c r="K601" s="65" t="str">
        <f t="shared" si="66"/>
        <v/>
      </c>
      <c r="L601" s="65" t="str">
        <f t="shared" si="67"/>
        <v>H096</v>
      </c>
      <c r="M601" s="65" t="str">
        <f t="shared" si="68"/>
        <v>Pedestrian(s) walking along Emegency Lane</v>
      </c>
      <c r="N601" s="65" t="s">
        <v>94</v>
      </c>
      <c r="O601" s="65" t="s">
        <v>116</v>
      </c>
      <c r="P601" s="65" t="str">
        <f t="shared" si="69"/>
        <v>Haz_18 Pedestrians / Cyclists</v>
      </c>
    </row>
    <row r="602" spans="1:16" x14ac:dyDescent="0.2">
      <c r="A602" s="52" t="s">
        <v>539</v>
      </c>
      <c r="B602" s="52" t="s">
        <v>540</v>
      </c>
      <c r="C602" s="52" t="str">
        <f t="shared" si="63"/>
        <v>I8 Sabotage, vandalism or terrorism</v>
      </c>
      <c r="E602" s="52" t="s">
        <v>17</v>
      </c>
      <c r="F602" s="52" t="s">
        <v>551</v>
      </c>
      <c r="G602" s="52" t="s">
        <v>114</v>
      </c>
      <c r="H602" s="52" t="s">
        <v>552</v>
      </c>
      <c r="I602" s="52" t="str">
        <f t="shared" si="64"/>
        <v xml:space="preserve">C167 Computer hacker sets off a computer virus in the scheme Comms system </v>
      </c>
      <c r="J602" s="52" t="str">
        <f t="shared" si="65"/>
        <v xml:space="preserve">C167 Computer hacker sets off a computer virus in the scheme Comms system </v>
      </c>
      <c r="K602" s="52" t="str">
        <f t="shared" si="66"/>
        <v/>
      </c>
      <c r="L602" s="52" t="str">
        <f t="shared" si="67"/>
        <v>H033</v>
      </c>
      <c r="M602" s="52" t="str">
        <f t="shared" si="68"/>
        <v xml:space="preserve">Vandalism or sabotage directed at injuring members of the public or staff </v>
      </c>
      <c r="N602" s="52" t="s">
        <v>81</v>
      </c>
      <c r="O602" s="52" t="s">
        <v>119</v>
      </c>
      <c r="P602" s="52" t="str">
        <f t="shared" si="69"/>
        <v>Haz_19 Terrorism and Vandalism</v>
      </c>
    </row>
    <row r="603" spans="1:16" x14ac:dyDescent="0.2">
      <c r="A603" s="65" t="s">
        <v>539</v>
      </c>
      <c r="B603" s="65" t="s">
        <v>540</v>
      </c>
      <c r="C603" s="65" t="str">
        <f t="shared" si="63"/>
        <v>I8 Sabotage, vandalism or terrorism</v>
      </c>
      <c r="D603" s="65"/>
      <c r="E603" s="65" t="s">
        <v>17</v>
      </c>
      <c r="F603" s="65" t="s">
        <v>559</v>
      </c>
      <c r="G603" s="65" t="s">
        <v>551</v>
      </c>
      <c r="H603" s="65" t="s">
        <v>560</v>
      </c>
      <c r="I603" s="65" t="str">
        <f t="shared" si="64"/>
        <v>C181 Virus disables comms / control system (sub-cause)</v>
      </c>
      <c r="J603" s="65" t="str">
        <f t="shared" si="65"/>
        <v xml:space="preserve">C167 Computer hacker sets off a computer virus in the scheme Comms system </v>
      </c>
      <c r="K603" s="65" t="str">
        <f t="shared" si="66"/>
        <v>C181 Virus disables comms / control system (sub-cause)</v>
      </c>
      <c r="L603" s="65" t="str">
        <f t="shared" si="67"/>
        <v>H033</v>
      </c>
      <c r="M603" s="65" t="str">
        <f t="shared" si="68"/>
        <v xml:space="preserve">Vandalism or sabotage directed at injuring members of the public or staff </v>
      </c>
      <c r="N603" s="65" t="s">
        <v>81</v>
      </c>
      <c r="O603" s="65" t="s">
        <v>119</v>
      </c>
      <c r="P603" s="65" t="str">
        <f t="shared" si="69"/>
        <v>Haz_19 Terrorism and Vandalism</v>
      </c>
    </row>
    <row r="604" spans="1:16" x14ac:dyDescent="0.2">
      <c r="A604" s="65" t="s">
        <v>539</v>
      </c>
      <c r="B604" s="65" t="s">
        <v>540</v>
      </c>
      <c r="C604" s="65" t="str">
        <f t="shared" si="63"/>
        <v>I8 Sabotage, vandalism or terrorism</v>
      </c>
      <c r="D604" s="65"/>
      <c r="E604" s="65" t="s">
        <v>17</v>
      </c>
      <c r="F604" s="65" t="s">
        <v>561</v>
      </c>
      <c r="G604" s="65" t="s">
        <v>114</v>
      </c>
      <c r="H604" s="65" t="s">
        <v>562</v>
      </c>
      <c r="I604" s="65" t="str">
        <f t="shared" si="64"/>
        <v>C182 Vehicle damage</v>
      </c>
      <c r="J604" s="65" t="str">
        <f t="shared" si="65"/>
        <v>C182 Vehicle damage</v>
      </c>
      <c r="K604" s="65" t="str">
        <f t="shared" si="66"/>
        <v/>
      </c>
      <c r="L604" s="65" t="str">
        <f t="shared" si="67"/>
        <v>H033</v>
      </c>
      <c r="M604" s="65" t="str">
        <f t="shared" si="68"/>
        <v xml:space="preserve">Vandalism or sabotage directed at injuring members of the public or staff </v>
      </c>
      <c r="N604" s="65" t="s">
        <v>81</v>
      </c>
      <c r="O604" s="65" t="s">
        <v>119</v>
      </c>
      <c r="P604" s="65" t="str">
        <f t="shared" si="69"/>
        <v>Haz_19 Terrorism and Vandalism</v>
      </c>
    </row>
    <row r="605" spans="1:16" x14ac:dyDescent="0.2">
      <c r="A605" s="65" t="s">
        <v>539</v>
      </c>
      <c r="B605" s="65" t="s">
        <v>540</v>
      </c>
      <c r="C605" s="65" t="str">
        <f t="shared" si="63"/>
        <v>I8 Sabotage, vandalism or terrorism</v>
      </c>
      <c r="D605" s="65"/>
      <c r="E605" s="65" t="s">
        <v>17</v>
      </c>
      <c r="F605" s="65" t="s">
        <v>549</v>
      </c>
      <c r="G605" s="65" t="s">
        <v>114</v>
      </c>
      <c r="H605" s="65" t="s">
        <v>550</v>
      </c>
      <c r="I605" s="65" t="str">
        <f t="shared" si="64"/>
        <v xml:space="preserve">C185 Vandalism of infrastructure by locals </v>
      </c>
      <c r="J605" s="65" t="str">
        <f t="shared" si="65"/>
        <v xml:space="preserve">C185 Vandalism of infrastructure by locals </v>
      </c>
      <c r="K605" s="65" t="str">
        <f t="shared" si="66"/>
        <v/>
      </c>
      <c r="L605" s="65" t="str">
        <f t="shared" si="67"/>
        <v>H032</v>
      </c>
      <c r="M605" s="65" t="str">
        <f t="shared" si="68"/>
        <v>Vandalism of equipment</v>
      </c>
      <c r="N605" s="65" t="s">
        <v>80</v>
      </c>
      <c r="O605" s="65" t="s">
        <v>119</v>
      </c>
      <c r="P605" s="65" t="str">
        <f t="shared" si="69"/>
        <v>Haz_19 Terrorism and Vandalism</v>
      </c>
    </row>
    <row r="606" spans="1:16" x14ac:dyDescent="0.2">
      <c r="A606" s="65" t="s">
        <v>539</v>
      </c>
      <c r="B606" s="65" t="s">
        <v>540</v>
      </c>
      <c r="C606" s="65" t="str">
        <f t="shared" si="63"/>
        <v>I8 Sabotage, vandalism or terrorism</v>
      </c>
      <c r="D606" s="65"/>
      <c r="E606" s="65" t="s">
        <v>17</v>
      </c>
      <c r="F606" s="65" t="s">
        <v>557</v>
      </c>
      <c r="G606" s="65" t="s">
        <v>114</v>
      </c>
      <c r="H606" s="65" t="s">
        <v>558</v>
      </c>
      <c r="I606" s="65" t="str">
        <f t="shared" si="64"/>
        <v xml:space="preserve">C186 Vandals throw heavy objects onto carriageway </v>
      </c>
      <c r="J606" s="65" t="str">
        <f t="shared" si="65"/>
        <v xml:space="preserve">C186 Vandals throw heavy objects onto carriageway </v>
      </c>
      <c r="K606" s="65" t="str">
        <f t="shared" si="66"/>
        <v/>
      </c>
      <c r="L606" s="65" t="str">
        <f t="shared" si="67"/>
        <v>H033</v>
      </c>
      <c r="M606" s="65" t="str">
        <f t="shared" si="68"/>
        <v xml:space="preserve">Vandalism or sabotage directed at injuring members of the public or staff </v>
      </c>
      <c r="N606" s="65" t="s">
        <v>81</v>
      </c>
      <c r="O606" s="65" t="s">
        <v>119</v>
      </c>
      <c r="P606" s="65" t="str">
        <f t="shared" si="69"/>
        <v>Haz_19 Terrorism and Vandalism</v>
      </c>
    </row>
    <row r="607" spans="1:16" x14ac:dyDescent="0.2">
      <c r="A607" s="65" t="s">
        <v>539</v>
      </c>
      <c r="B607" s="65" t="s">
        <v>540</v>
      </c>
      <c r="C607" s="65" t="str">
        <f t="shared" si="63"/>
        <v>I8 Sabotage, vandalism or terrorism</v>
      </c>
      <c r="D607" s="65"/>
      <c r="E607" s="65" t="s">
        <v>17</v>
      </c>
      <c r="F607" s="65" t="s">
        <v>547</v>
      </c>
      <c r="G607" s="65" t="s">
        <v>114</v>
      </c>
      <c r="H607" s="65" t="s">
        <v>548</v>
      </c>
      <c r="I607" s="65" t="str">
        <f t="shared" si="64"/>
        <v xml:space="preserve">C187 Vandalism by drivers </v>
      </c>
      <c r="J607" s="65" t="str">
        <f t="shared" si="65"/>
        <v xml:space="preserve">C187 Vandalism by drivers </v>
      </c>
      <c r="K607" s="65" t="str">
        <f t="shared" si="66"/>
        <v/>
      </c>
      <c r="L607" s="65" t="str">
        <f t="shared" si="67"/>
        <v>H032</v>
      </c>
      <c r="M607" s="65" t="str">
        <f t="shared" si="68"/>
        <v>Vandalism of equipment</v>
      </c>
      <c r="N607" s="65" t="s">
        <v>80</v>
      </c>
      <c r="O607" s="65" t="s">
        <v>119</v>
      </c>
      <c r="P607" s="65" t="str">
        <f t="shared" si="69"/>
        <v>Haz_19 Terrorism and Vandalism</v>
      </c>
    </row>
    <row r="608" spans="1:16" x14ac:dyDescent="0.2">
      <c r="A608" s="52" t="s">
        <v>539</v>
      </c>
      <c r="B608" s="52" t="s">
        <v>540</v>
      </c>
      <c r="C608" s="52" t="str">
        <f t="shared" si="63"/>
        <v>I8 Sabotage, vandalism or terrorism</v>
      </c>
      <c r="E608" s="52" t="s">
        <v>17</v>
      </c>
      <c r="F608" s="52" t="s">
        <v>541</v>
      </c>
      <c r="G608" s="52" t="s">
        <v>114</v>
      </c>
      <c r="H608" s="52" t="s">
        <v>542</v>
      </c>
      <c r="I608" s="52" t="str">
        <f t="shared" si="64"/>
        <v xml:space="preserve">C193 Terrorism threat hoax </v>
      </c>
      <c r="J608" s="52" t="str">
        <f t="shared" si="65"/>
        <v xml:space="preserve">C193 Terrorism threat hoax </v>
      </c>
      <c r="K608" s="52" t="str">
        <f t="shared" si="66"/>
        <v/>
      </c>
      <c r="L608" s="52" t="str">
        <f t="shared" si="67"/>
        <v>H066</v>
      </c>
      <c r="M608" s="52" t="str">
        <f t="shared" si="68"/>
        <v>Terrorism of system</v>
      </c>
      <c r="N608" s="52" t="s">
        <v>79</v>
      </c>
      <c r="O608" s="52" t="s">
        <v>119</v>
      </c>
      <c r="P608" s="52" t="str">
        <f t="shared" si="69"/>
        <v>Haz_19 Terrorism and Vandalism</v>
      </c>
    </row>
    <row r="609" spans="1:16" x14ac:dyDescent="0.2">
      <c r="A609" s="52" t="s">
        <v>539</v>
      </c>
      <c r="B609" s="52" t="s">
        <v>540</v>
      </c>
      <c r="C609" s="52" t="str">
        <f t="shared" si="63"/>
        <v>I8 Sabotage, vandalism or terrorism</v>
      </c>
      <c r="E609" s="52" t="s">
        <v>17</v>
      </c>
      <c r="F609" s="52" t="s">
        <v>543</v>
      </c>
      <c r="G609" s="52" t="s">
        <v>114</v>
      </c>
      <c r="H609" s="52" t="s">
        <v>544</v>
      </c>
      <c r="I609" s="52" t="str">
        <f t="shared" si="64"/>
        <v xml:space="preserve">C194 Terrorist bomb/incident at Control Center </v>
      </c>
      <c r="J609" s="52" t="str">
        <f t="shared" si="65"/>
        <v xml:space="preserve">C194 Terrorist bomb/incident at Control Center </v>
      </c>
      <c r="K609" s="52" t="str">
        <f t="shared" si="66"/>
        <v/>
      </c>
      <c r="L609" s="52" t="str">
        <f t="shared" si="67"/>
        <v>H066</v>
      </c>
      <c r="M609" s="52" t="str">
        <f t="shared" si="68"/>
        <v>Terrorism of system</v>
      </c>
      <c r="N609" s="52" t="s">
        <v>79</v>
      </c>
      <c r="O609" s="52" t="s">
        <v>119</v>
      </c>
      <c r="P609" s="52" t="str">
        <f t="shared" si="69"/>
        <v>Haz_19 Terrorism and Vandalism</v>
      </c>
    </row>
    <row r="610" spans="1:16" x14ac:dyDescent="0.2">
      <c r="A610" s="52" t="s">
        <v>539</v>
      </c>
      <c r="B610" s="52" t="s">
        <v>540</v>
      </c>
      <c r="C610" s="52" t="str">
        <f t="shared" si="63"/>
        <v>I8 Sabotage, vandalism or terrorism</v>
      </c>
      <c r="E610" s="52" t="s">
        <v>17</v>
      </c>
      <c r="F610" s="52" t="s">
        <v>545</v>
      </c>
      <c r="G610" s="52" t="s">
        <v>114</v>
      </c>
      <c r="H610" s="52" t="s">
        <v>546</v>
      </c>
      <c r="I610" s="52" t="str">
        <f t="shared" si="64"/>
        <v xml:space="preserve">C195 Terrorist bomb placed on infrastructure </v>
      </c>
      <c r="J610" s="52" t="str">
        <f t="shared" si="65"/>
        <v xml:space="preserve">C195 Terrorist bomb placed on infrastructure </v>
      </c>
      <c r="K610" s="52" t="str">
        <f t="shared" si="66"/>
        <v/>
      </c>
      <c r="L610" s="52" t="str">
        <f t="shared" si="67"/>
        <v>H066</v>
      </c>
      <c r="M610" s="52" t="str">
        <f t="shared" si="68"/>
        <v>Terrorism of system</v>
      </c>
      <c r="N610" s="52" t="s">
        <v>79</v>
      </c>
      <c r="O610" s="52" t="s">
        <v>119</v>
      </c>
      <c r="P610" s="52" t="str">
        <f t="shared" si="69"/>
        <v>Haz_19 Terrorism and Vandalism</v>
      </c>
    </row>
    <row r="611" spans="1:16" x14ac:dyDescent="0.2">
      <c r="A611" s="52" t="s">
        <v>539</v>
      </c>
      <c r="B611" s="52" t="s">
        <v>540</v>
      </c>
      <c r="C611" s="52" t="str">
        <f t="shared" si="63"/>
        <v>I8 Sabotage, vandalism or terrorism</v>
      </c>
      <c r="E611" s="52" t="s">
        <v>17</v>
      </c>
      <c r="F611" s="52" t="s">
        <v>555</v>
      </c>
      <c r="G611" s="52" t="s">
        <v>114</v>
      </c>
      <c r="H611" s="52" t="s">
        <v>556</v>
      </c>
      <c r="I611" s="52" t="str">
        <f t="shared" si="64"/>
        <v xml:space="preserve">C200 Sabotage by disgruntled worker </v>
      </c>
      <c r="J611" s="52" t="str">
        <f t="shared" si="65"/>
        <v xml:space="preserve">C200 Sabotage by disgruntled worker </v>
      </c>
      <c r="K611" s="52" t="str">
        <f t="shared" si="66"/>
        <v/>
      </c>
      <c r="L611" s="52" t="str">
        <f t="shared" si="67"/>
        <v>H033</v>
      </c>
      <c r="M611" s="52" t="str">
        <f t="shared" si="68"/>
        <v xml:space="preserve">Vandalism or sabotage directed at injuring members of the public or staff </v>
      </c>
      <c r="N611" s="52" t="s">
        <v>81</v>
      </c>
      <c r="O611" s="52" t="s">
        <v>119</v>
      </c>
      <c r="P611" s="52" t="str">
        <f t="shared" si="69"/>
        <v>Haz_19 Terrorism and Vandalism</v>
      </c>
    </row>
    <row r="612" spans="1:16" x14ac:dyDescent="0.2">
      <c r="A612" s="52" t="s">
        <v>539</v>
      </c>
      <c r="B612" s="52" t="s">
        <v>540</v>
      </c>
      <c r="C612" s="52" t="str">
        <f t="shared" si="63"/>
        <v>I8 Sabotage, vandalism or terrorism</v>
      </c>
      <c r="E612" s="52" t="s">
        <v>17</v>
      </c>
      <c r="F612" s="52" t="s">
        <v>553</v>
      </c>
      <c r="G612" s="52" t="s">
        <v>551</v>
      </c>
      <c r="H612" s="52" t="s">
        <v>554</v>
      </c>
      <c r="I612" s="52" t="str">
        <f t="shared" si="64"/>
        <v>C214 Hacker gains control of comms system  (sub-cause)</v>
      </c>
      <c r="J612" s="52" t="str">
        <f t="shared" si="65"/>
        <v xml:space="preserve">C167 Computer hacker sets off a computer virus in the scheme Comms system </v>
      </c>
      <c r="K612" s="52" t="str">
        <f t="shared" si="66"/>
        <v>C214 Hacker gains control of comms system  (sub-cause)</v>
      </c>
      <c r="L612" s="52" t="str">
        <f t="shared" si="67"/>
        <v>H033</v>
      </c>
      <c r="M612" s="52" t="str">
        <f t="shared" si="68"/>
        <v xml:space="preserve">Vandalism or sabotage directed at injuring members of the public or staff </v>
      </c>
      <c r="N612" s="52" t="s">
        <v>81</v>
      </c>
      <c r="O612" s="52" t="s">
        <v>119</v>
      </c>
      <c r="P612" s="52" t="str">
        <f t="shared" si="69"/>
        <v>Haz_19 Terrorism and Vandalism</v>
      </c>
    </row>
    <row r="613" spans="1:16" x14ac:dyDescent="0.2">
      <c r="A613" s="52" t="s">
        <v>462</v>
      </c>
      <c r="B613" s="52" t="s">
        <v>463</v>
      </c>
      <c r="C613" s="52" t="str">
        <f t="shared" si="63"/>
        <v>I7 Personal Harm (Non Collision)</v>
      </c>
      <c r="D613" s="52" t="s">
        <v>489</v>
      </c>
      <c r="E613" s="52" t="s">
        <v>18</v>
      </c>
      <c r="F613" s="52" t="s">
        <v>120</v>
      </c>
      <c r="G613" s="52" t="s">
        <v>114</v>
      </c>
      <c r="H613" s="52" t="s">
        <v>121</v>
      </c>
      <c r="I613" s="52" t="str">
        <f t="shared" si="64"/>
        <v>C002 Rapid onset of illness</v>
      </c>
      <c r="J613" s="52" t="str">
        <f t="shared" si="65"/>
        <v>C002 Rapid onset of illness</v>
      </c>
      <c r="K613" s="52" t="str">
        <f t="shared" si="66"/>
        <v/>
      </c>
      <c r="L613" s="52" t="str">
        <f t="shared" si="67"/>
        <v>H002</v>
      </c>
      <c r="M613" s="52" t="str">
        <f t="shared" si="68"/>
        <v>Health deterioration of vehicle occupant</v>
      </c>
      <c r="N613" s="52" t="s">
        <v>47</v>
      </c>
      <c r="O613" s="52" t="s">
        <v>119</v>
      </c>
      <c r="P613" s="52" t="str">
        <f t="shared" si="69"/>
        <v>Haz_20 Health deteriation of vehicle occupant</v>
      </c>
    </row>
    <row r="614" spans="1:16" x14ac:dyDescent="0.2">
      <c r="A614" s="52" t="s">
        <v>462</v>
      </c>
      <c r="B614" s="52" t="s">
        <v>463</v>
      </c>
      <c r="C614" s="52" t="str">
        <f t="shared" si="63"/>
        <v>I7 Personal Harm (Non Collision)</v>
      </c>
      <c r="D614" s="52" t="s">
        <v>489</v>
      </c>
      <c r="E614" s="52" t="s">
        <v>18</v>
      </c>
      <c r="F614" s="52" t="s">
        <v>492</v>
      </c>
      <c r="G614" s="52" t="s">
        <v>120</v>
      </c>
      <c r="H614" s="52" t="s">
        <v>493</v>
      </c>
      <c r="I614" s="52" t="str">
        <f t="shared" si="64"/>
        <v>C114 Heart attack or similar (sub-cause)</v>
      </c>
      <c r="J614" s="52" t="str">
        <f t="shared" si="65"/>
        <v>C002 Rapid onset of illness</v>
      </c>
      <c r="K614" s="52" t="str">
        <f t="shared" si="66"/>
        <v>C114 Heart attack or similar (sub-cause)</v>
      </c>
      <c r="L614" s="52" t="str">
        <f t="shared" si="67"/>
        <v>H002</v>
      </c>
      <c r="M614" s="52" t="str">
        <f t="shared" si="68"/>
        <v>Health deterioration of vehicle occupant</v>
      </c>
      <c r="N614" s="52" t="s">
        <v>47</v>
      </c>
      <c r="O614" s="52" t="s">
        <v>119</v>
      </c>
      <c r="P614" s="52" t="str">
        <f t="shared" si="69"/>
        <v>Haz_20 Health deteriation of vehicle occupant</v>
      </c>
    </row>
    <row r="615" spans="1:16" x14ac:dyDescent="0.2">
      <c r="A615" s="52" t="s">
        <v>462</v>
      </c>
      <c r="B615" s="52" t="s">
        <v>463</v>
      </c>
      <c r="C615" s="52" t="str">
        <f t="shared" si="63"/>
        <v>I7 Personal Harm (Non Collision)</v>
      </c>
      <c r="D615" s="52" t="s">
        <v>489</v>
      </c>
      <c r="E615" s="52" t="s">
        <v>18</v>
      </c>
      <c r="F615" s="52" t="s">
        <v>490</v>
      </c>
      <c r="G615" s="52" t="s">
        <v>120</v>
      </c>
      <c r="H615" s="52" t="s">
        <v>491</v>
      </c>
      <c r="I615" s="52" t="str">
        <f t="shared" si="64"/>
        <v>C133 Food poisoning (sub-cause)</v>
      </c>
      <c r="J615" s="52" t="str">
        <f t="shared" si="65"/>
        <v>C002 Rapid onset of illness</v>
      </c>
      <c r="K615" s="52" t="str">
        <f t="shared" si="66"/>
        <v>C133 Food poisoning (sub-cause)</v>
      </c>
      <c r="L615" s="52" t="str">
        <f t="shared" si="67"/>
        <v>H002</v>
      </c>
      <c r="M615" s="52" t="str">
        <f t="shared" si="68"/>
        <v>Health deterioration of vehicle occupant</v>
      </c>
      <c r="N615" s="52" t="s">
        <v>47</v>
      </c>
      <c r="O615" s="52" t="s">
        <v>119</v>
      </c>
      <c r="P615" s="52" t="str">
        <f t="shared" si="69"/>
        <v>Haz_20 Health deteriation of vehicle occupant</v>
      </c>
    </row>
    <row r="616" spans="1:16" x14ac:dyDescent="0.2">
      <c r="A616" s="52" t="s">
        <v>462</v>
      </c>
      <c r="B616" s="52" t="s">
        <v>463</v>
      </c>
      <c r="C616" s="52" t="str">
        <f t="shared" si="63"/>
        <v>I7 Personal Harm (Non Collision)</v>
      </c>
      <c r="D616" s="52" t="s">
        <v>485</v>
      </c>
      <c r="E616" s="52" t="s">
        <v>19</v>
      </c>
      <c r="F616" s="52" t="s">
        <v>297</v>
      </c>
      <c r="G616" s="52" t="s">
        <v>114</v>
      </c>
      <c r="H616" s="52" t="s">
        <v>298</v>
      </c>
      <c r="I616" s="52" t="str">
        <f t="shared" si="64"/>
        <v>C--- No Cause</v>
      </c>
      <c r="J616" s="52" t="str">
        <f t="shared" si="65"/>
        <v>C--- No Cause</v>
      </c>
      <c r="K616" s="52" t="str">
        <f t="shared" si="66"/>
        <v/>
      </c>
      <c r="L616" s="52" t="str">
        <f t="shared" si="67"/>
        <v>H039</v>
      </c>
      <c r="M616" s="52" t="str">
        <f t="shared" si="68"/>
        <v>Change in floor level</v>
      </c>
      <c r="N616" s="52" t="s">
        <v>66</v>
      </c>
      <c r="O616" s="52" t="s">
        <v>116</v>
      </c>
      <c r="P616" s="52" t="str">
        <f t="shared" si="69"/>
        <v>Haz_21 In-vehicle environment / operation</v>
      </c>
    </row>
    <row r="617" spans="1:16" x14ac:dyDescent="0.2">
      <c r="A617" s="52" t="s">
        <v>462</v>
      </c>
      <c r="B617" s="52" t="s">
        <v>463</v>
      </c>
      <c r="C617" s="52" t="str">
        <f t="shared" si="63"/>
        <v>I7 Personal Harm (Non Collision)</v>
      </c>
      <c r="D617" s="52" t="s">
        <v>500</v>
      </c>
      <c r="E617" s="52" t="s">
        <v>19</v>
      </c>
      <c r="F617" s="52" t="s">
        <v>297</v>
      </c>
      <c r="G617" s="52" t="s">
        <v>114</v>
      </c>
      <c r="H617" s="52" t="s">
        <v>298</v>
      </c>
      <c r="I617" s="52" t="str">
        <f t="shared" si="64"/>
        <v>C--- No Cause</v>
      </c>
      <c r="J617" s="52" t="str">
        <f t="shared" si="65"/>
        <v>C--- No Cause</v>
      </c>
      <c r="K617" s="52" t="str">
        <f t="shared" si="66"/>
        <v/>
      </c>
      <c r="L617" s="52" t="str">
        <f t="shared" si="67"/>
        <v>H040</v>
      </c>
      <c r="M617" s="52" t="str">
        <f t="shared" si="68"/>
        <v>Combustion (fire / smoke / fumes)</v>
      </c>
      <c r="N617" s="52" t="s">
        <v>67</v>
      </c>
      <c r="O617" s="52" t="s">
        <v>119</v>
      </c>
      <c r="P617" s="52" t="str">
        <f t="shared" si="69"/>
        <v>Haz_21 In-vehicle environment / operation</v>
      </c>
    </row>
    <row r="618" spans="1:16" x14ac:dyDescent="0.2">
      <c r="A618" s="52" t="s">
        <v>462</v>
      </c>
      <c r="B618" s="52" t="s">
        <v>463</v>
      </c>
      <c r="C618" s="52" t="str">
        <f t="shared" si="63"/>
        <v>I7 Personal Harm (Non Collision)</v>
      </c>
      <c r="D618" s="52" t="s">
        <v>501</v>
      </c>
      <c r="E618" s="52" t="s">
        <v>19</v>
      </c>
      <c r="F618" s="52" t="s">
        <v>297</v>
      </c>
      <c r="G618" s="52" t="s">
        <v>114</v>
      </c>
      <c r="H618" s="52" t="s">
        <v>298</v>
      </c>
      <c r="I618" s="52" t="str">
        <f t="shared" si="64"/>
        <v>C--- No Cause</v>
      </c>
      <c r="J618" s="52" t="str">
        <f t="shared" si="65"/>
        <v>C--- No Cause</v>
      </c>
      <c r="K618" s="52" t="str">
        <f t="shared" si="66"/>
        <v/>
      </c>
      <c r="L618" s="52" t="str">
        <f t="shared" si="67"/>
        <v>H041</v>
      </c>
      <c r="M618" s="52" t="str">
        <f t="shared" si="68"/>
        <v>Sharps</v>
      </c>
      <c r="N618" s="52" t="s">
        <v>68</v>
      </c>
      <c r="O618" s="52" t="s">
        <v>116</v>
      </c>
      <c r="P618" s="52" t="str">
        <f t="shared" si="69"/>
        <v>Haz_21 In-vehicle environment / operation</v>
      </c>
    </row>
    <row r="619" spans="1:16" x14ac:dyDescent="0.2">
      <c r="A619" s="52" t="s">
        <v>462</v>
      </c>
      <c r="B619" s="52" t="s">
        <v>463</v>
      </c>
      <c r="C619" s="52" t="str">
        <f t="shared" si="63"/>
        <v>I7 Personal Harm (Non Collision)</v>
      </c>
      <c r="D619" s="52" t="s">
        <v>485</v>
      </c>
      <c r="E619" s="52" t="s">
        <v>19</v>
      </c>
      <c r="F619" s="52" t="s">
        <v>188</v>
      </c>
      <c r="G619" s="52" t="s">
        <v>472</v>
      </c>
      <c r="H619" s="52" t="s">
        <v>311</v>
      </c>
      <c r="I619" s="52" t="str">
        <f t="shared" si="64"/>
        <v>C037 Debris or obstruction on roadway (sub-cause)</v>
      </c>
      <c r="J619" s="52" t="str">
        <f t="shared" si="65"/>
        <v>C219 Driver allows passengers to disembark</v>
      </c>
      <c r="K619" s="52" t="str">
        <f t="shared" si="66"/>
        <v>C037 Debris or obstruction on roadway (sub-cause)</v>
      </c>
      <c r="L619" s="52" t="str">
        <f t="shared" si="67"/>
        <v>H043</v>
      </c>
      <c r="M619" s="52" t="str">
        <f t="shared" si="68"/>
        <v>Boarding and Alighting not at designated stops</v>
      </c>
      <c r="N619" s="52" t="s">
        <v>70</v>
      </c>
      <c r="O619" s="52" t="s">
        <v>119</v>
      </c>
      <c r="P619" s="52" t="str">
        <f t="shared" si="69"/>
        <v>Haz_21 In-vehicle environment / operation</v>
      </c>
    </row>
    <row r="620" spans="1:16" x14ac:dyDescent="0.2">
      <c r="A620" s="52" t="s">
        <v>462</v>
      </c>
      <c r="B620" s="52" t="s">
        <v>463</v>
      </c>
      <c r="C620" s="52" t="str">
        <f t="shared" si="63"/>
        <v>I7 Personal Harm (Non Collision)</v>
      </c>
      <c r="D620" s="52" t="s">
        <v>485</v>
      </c>
      <c r="E620" s="52" t="s">
        <v>19</v>
      </c>
      <c r="F620" s="52" t="s">
        <v>265</v>
      </c>
      <c r="G620" s="52" t="s">
        <v>472</v>
      </c>
      <c r="H620" s="52" t="s">
        <v>474</v>
      </c>
      <c r="I620" s="52" t="str">
        <f t="shared" si="64"/>
        <v>C082 Congestion (sub-cause)</v>
      </c>
      <c r="J620" s="52" t="str">
        <f t="shared" si="65"/>
        <v>C219 Driver allows passengers to disembark</v>
      </c>
      <c r="K620" s="52" t="str">
        <f t="shared" si="66"/>
        <v>C082 Congestion (sub-cause)</v>
      </c>
      <c r="L620" s="52" t="str">
        <f t="shared" si="67"/>
        <v>H043</v>
      </c>
      <c r="M620" s="52" t="str">
        <f t="shared" si="68"/>
        <v>Boarding and Alighting not at designated stops</v>
      </c>
      <c r="N620" s="52" t="s">
        <v>70</v>
      </c>
      <c r="O620" s="52" t="s">
        <v>119</v>
      </c>
      <c r="P620" s="52" t="str">
        <f t="shared" si="69"/>
        <v>Haz_21 In-vehicle environment / operation</v>
      </c>
    </row>
    <row r="621" spans="1:16" x14ac:dyDescent="0.2">
      <c r="A621" s="52" t="s">
        <v>462</v>
      </c>
      <c r="B621" s="52" t="s">
        <v>463</v>
      </c>
      <c r="C621" s="52" t="str">
        <f t="shared" si="63"/>
        <v>I7 Personal Harm (Non Collision)</v>
      </c>
      <c r="D621" s="52" t="s">
        <v>502</v>
      </c>
      <c r="E621" s="52" t="s">
        <v>19</v>
      </c>
      <c r="F621" s="52" t="s">
        <v>510</v>
      </c>
      <c r="G621" s="52" t="s">
        <v>114</v>
      </c>
      <c r="H621" s="52" t="s">
        <v>511</v>
      </c>
      <c r="I621" s="52" t="str">
        <f t="shared" si="64"/>
        <v>C102 Unprotected vehicle articulation</v>
      </c>
      <c r="J621" s="52" t="str">
        <f t="shared" si="65"/>
        <v>C102 Unprotected vehicle articulation</v>
      </c>
      <c r="K621" s="52" t="str">
        <f t="shared" si="66"/>
        <v/>
      </c>
      <c r="L621" s="52" t="str">
        <f t="shared" si="67"/>
        <v>H044</v>
      </c>
      <c r="M621" s="52" t="str">
        <f t="shared" si="68"/>
        <v>Vehicle Articulation</v>
      </c>
      <c r="N621" s="52" t="s">
        <v>71</v>
      </c>
      <c r="O621" s="52" t="s">
        <v>116</v>
      </c>
      <c r="P621" s="52" t="str">
        <f t="shared" si="69"/>
        <v>Haz_21 In-vehicle environment / operation</v>
      </c>
    </row>
    <row r="622" spans="1:16" x14ac:dyDescent="0.2">
      <c r="A622" s="65" t="s">
        <v>462</v>
      </c>
      <c r="B622" s="65" t="s">
        <v>463</v>
      </c>
      <c r="C622" s="65" t="str">
        <f t="shared" si="63"/>
        <v>I7 Personal Harm (Non Collision)</v>
      </c>
      <c r="D622" s="65" t="s">
        <v>485</v>
      </c>
      <c r="E622" s="65" t="s">
        <v>19</v>
      </c>
      <c r="F622" s="65" t="s">
        <v>321</v>
      </c>
      <c r="G622" s="65" t="s">
        <v>472</v>
      </c>
      <c r="H622" s="65" t="s">
        <v>1318</v>
      </c>
      <c r="I622" s="65" t="str">
        <f t="shared" si="64"/>
        <v>C149 Vehicle breakdown (sub-cause)</v>
      </c>
      <c r="J622" s="65" t="str">
        <f t="shared" si="65"/>
        <v>C219 Driver allows passengers to disembark</v>
      </c>
      <c r="K622" s="65" t="str">
        <f t="shared" si="66"/>
        <v>C149 Vehicle breakdown (sub-cause)</v>
      </c>
      <c r="L622" s="65" t="str">
        <f t="shared" si="67"/>
        <v>H043</v>
      </c>
      <c r="M622" s="65" t="str">
        <f t="shared" si="68"/>
        <v>Boarding and Alighting not at designated stops</v>
      </c>
      <c r="N622" s="65" t="s">
        <v>70</v>
      </c>
      <c r="O622" s="65" t="s">
        <v>119</v>
      </c>
      <c r="P622" s="65" t="str">
        <f t="shared" si="69"/>
        <v>Haz_21 In-vehicle environment / operation</v>
      </c>
    </row>
    <row r="623" spans="1:16" x14ac:dyDescent="0.2">
      <c r="A623" s="52" t="s">
        <v>462</v>
      </c>
      <c r="B623" s="52" t="s">
        <v>463</v>
      </c>
      <c r="C623" s="52" t="str">
        <f t="shared" si="63"/>
        <v>I7 Personal Harm (Non Collision)</v>
      </c>
      <c r="D623" s="52" t="s">
        <v>497</v>
      </c>
      <c r="E623" s="52" t="s">
        <v>19</v>
      </c>
      <c r="F623" s="52" t="s">
        <v>512</v>
      </c>
      <c r="G623" s="52" t="s">
        <v>114</v>
      </c>
      <c r="H623" s="52" t="s">
        <v>513</v>
      </c>
      <c r="I623" s="52" t="str">
        <f t="shared" si="64"/>
        <v>C158 Anti-social behaviour</v>
      </c>
      <c r="J623" s="52" t="str">
        <f t="shared" si="65"/>
        <v>C158 Anti-social behaviour</v>
      </c>
      <c r="K623" s="52" t="str">
        <f t="shared" si="66"/>
        <v/>
      </c>
      <c r="L623" s="52" t="str">
        <f t="shared" si="67"/>
        <v>H047</v>
      </c>
      <c r="M623" s="52" t="str">
        <f t="shared" si="68"/>
        <v>Threat to personal safety</v>
      </c>
      <c r="N623" s="52" t="s">
        <v>72</v>
      </c>
      <c r="O623" s="52" t="s">
        <v>116</v>
      </c>
      <c r="P623" s="52" t="str">
        <f t="shared" si="69"/>
        <v>Haz_21 In-vehicle environment / operation</v>
      </c>
    </row>
    <row r="624" spans="1:16" x14ac:dyDescent="0.2">
      <c r="A624" s="52" t="s">
        <v>462</v>
      </c>
      <c r="B624" s="52" t="s">
        <v>463</v>
      </c>
      <c r="C624" s="52" t="str">
        <f t="shared" si="63"/>
        <v>I7 Personal Harm (Non Collision)</v>
      </c>
      <c r="D624" s="52" t="s">
        <v>502</v>
      </c>
      <c r="E624" s="52" t="s">
        <v>19</v>
      </c>
      <c r="F624" s="52" t="s">
        <v>506</v>
      </c>
      <c r="G624" s="52" t="s">
        <v>114</v>
      </c>
      <c r="H624" s="52" t="s">
        <v>507</v>
      </c>
      <c r="I624" s="52" t="str">
        <f t="shared" si="64"/>
        <v>C161 Boarding or alighting when door closing</v>
      </c>
      <c r="J624" s="52" t="str">
        <f t="shared" si="65"/>
        <v>C161 Boarding or alighting when door closing</v>
      </c>
      <c r="K624" s="52" t="str">
        <f t="shared" si="66"/>
        <v/>
      </c>
      <c r="L624" s="52" t="str">
        <f t="shared" si="67"/>
        <v>H042</v>
      </c>
      <c r="M624" s="52" t="str">
        <f t="shared" si="68"/>
        <v>Boarding and Alighting at designated stop</v>
      </c>
      <c r="N624" s="52" t="s">
        <v>69</v>
      </c>
      <c r="O624" s="52" t="s">
        <v>119</v>
      </c>
      <c r="P624" s="52" t="str">
        <f t="shared" si="69"/>
        <v>Haz_21 In-vehicle environment / operation</v>
      </c>
    </row>
    <row r="625" spans="1:16" x14ac:dyDescent="0.2">
      <c r="A625" s="52" t="s">
        <v>462</v>
      </c>
      <c r="B625" s="52" t="s">
        <v>463</v>
      </c>
      <c r="C625" s="52" t="str">
        <f t="shared" si="63"/>
        <v>I7 Personal Harm (Non Collision)</v>
      </c>
      <c r="D625" s="52" t="s">
        <v>494</v>
      </c>
      <c r="E625" s="52" t="s">
        <v>19</v>
      </c>
      <c r="F625" s="52" t="s">
        <v>495</v>
      </c>
      <c r="G625" s="52" t="s">
        <v>114</v>
      </c>
      <c r="H625" s="52" t="s">
        <v>496</v>
      </c>
      <c r="I625" s="52" t="str">
        <f t="shared" si="64"/>
        <v>C165 Climate control failure</v>
      </c>
      <c r="J625" s="52" t="str">
        <f t="shared" si="65"/>
        <v>C165 Climate control failure</v>
      </c>
      <c r="K625" s="52" t="str">
        <f t="shared" si="66"/>
        <v/>
      </c>
      <c r="L625" s="52" t="str">
        <f t="shared" si="67"/>
        <v>H064</v>
      </c>
      <c r="M625" s="52" t="str">
        <f t="shared" si="68"/>
        <v>Excessive Heat or Cold</v>
      </c>
      <c r="N625" s="52" t="s">
        <v>64</v>
      </c>
      <c r="O625" s="52" t="s">
        <v>116</v>
      </c>
      <c r="P625" s="52" t="str">
        <f t="shared" si="69"/>
        <v>Haz_21 In-vehicle environment / operation</v>
      </c>
    </row>
    <row r="626" spans="1:16" x14ac:dyDescent="0.2">
      <c r="A626" s="52" t="s">
        <v>462</v>
      </c>
      <c r="B626" s="52" t="s">
        <v>463</v>
      </c>
      <c r="C626" s="52" t="str">
        <f t="shared" si="63"/>
        <v>I7 Personal Harm (Non Collision)</v>
      </c>
      <c r="D626" s="52" t="s">
        <v>485</v>
      </c>
      <c r="E626" s="52" t="s">
        <v>19</v>
      </c>
      <c r="F626" s="52" t="s">
        <v>508</v>
      </c>
      <c r="G626" s="52" t="s">
        <v>114</v>
      </c>
      <c r="H626" s="52" t="s">
        <v>509</v>
      </c>
      <c r="I626" s="52" t="str">
        <f t="shared" si="64"/>
        <v>C188 Unexpectedly large gap at vehicle entrance/exit</v>
      </c>
      <c r="J626" s="52" t="str">
        <f t="shared" si="65"/>
        <v>C188 Unexpectedly large gap at vehicle entrance/exit</v>
      </c>
      <c r="K626" s="52" t="str">
        <f t="shared" si="66"/>
        <v/>
      </c>
      <c r="L626" s="52" t="str">
        <f t="shared" si="67"/>
        <v>H042</v>
      </c>
      <c r="M626" s="52" t="str">
        <f t="shared" si="68"/>
        <v>Boarding and Alighting at designated stop</v>
      </c>
      <c r="N626" s="52" t="s">
        <v>69</v>
      </c>
      <c r="O626" s="52" t="s">
        <v>119</v>
      </c>
      <c r="P626" s="52" t="str">
        <f t="shared" si="69"/>
        <v>Haz_21 In-vehicle environment / operation</v>
      </c>
    </row>
    <row r="627" spans="1:16" x14ac:dyDescent="0.2">
      <c r="A627" s="52" t="s">
        <v>462</v>
      </c>
      <c r="B627" s="52" t="s">
        <v>463</v>
      </c>
      <c r="C627" s="52" t="str">
        <f t="shared" si="63"/>
        <v>I7 Personal Harm (Non Collision)</v>
      </c>
      <c r="D627" s="52" t="s">
        <v>464</v>
      </c>
      <c r="E627" s="52" t="s">
        <v>19</v>
      </c>
      <c r="F627" s="52" t="s">
        <v>514</v>
      </c>
      <c r="G627" s="52" t="s">
        <v>114</v>
      </c>
      <c r="H627" s="52" t="s">
        <v>515</v>
      </c>
      <c r="I627" s="52" t="str">
        <f t="shared" si="64"/>
        <v>C192 Thrown object penetrates compartment/cabin</v>
      </c>
      <c r="J627" s="52" t="str">
        <f t="shared" si="65"/>
        <v>C192 Thrown object penetrates compartment/cabin</v>
      </c>
      <c r="K627" s="52" t="str">
        <f t="shared" si="66"/>
        <v/>
      </c>
      <c r="L627" s="52" t="str">
        <f t="shared" si="67"/>
        <v>H047</v>
      </c>
      <c r="M627" s="52" t="str">
        <f t="shared" si="68"/>
        <v>Threat to personal safety</v>
      </c>
      <c r="N627" s="52" t="s">
        <v>72</v>
      </c>
      <c r="O627" s="52" t="s">
        <v>119</v>
      </c>
      <c r="P627" s="52" t="str">
        <f t="shared" si="69"/>
        <v>Haz_21 In-vehicle environment / operation</v>
      </c>
    </row>
    <row r="628" spans="1:16" x14ac:dyDescent="0.2">
      <c r="A628" s="52" t="s">
        <v>462</v>
      </c>
      <c r="B628" s="52" t="s">
        <v>463</v>
      </c>
      <c r="C628" s="52" t="str">
        <f t="shared" si="63"/>
        <v>I7 Personal Harm (Non Collision)</v>
      </c>
      <c r="D628" s="52" t="s">
        <v>497</v>
      </c>
      <c r="E628" s="52" t="s">
        <v>19</v>
      </c>
      <c r="F628" s="52" t="s">
        <v>498</v>
      </c>
      <c r="G628" s="52" t="s">
        <v>114</v>
      </c>
      <c r="H628" s="52" t="s">
        <v>499</v>
      </c>
      <c r="I628" s="52" t="str">
        <f t="shared" si="64"/>
        <v>C201 Service not sufficient for demand</v>
      </c>
      <c r="J628" s="52" t="str">
        <f t="shared" si="65"/>
        <v>C201 Service not sufficient for demand</v>
      </c>
      <c r="K628" s="52" t="str">
        <f t="shared" si="66"/>
        <v/>
      </c>
      <c r="L628" s="52" t="str">
        <f t="shared" si="67"/>
        <v>H038</v>
      </c>
      <c r="M628" s="52" t="str">
        <f t="shared" si="68"/>
        <v>Overcrowding</v>
      </c>
      <c r="N628" s="52" t="s">
        <v>65</v>
      </c>
      <c r="O628" s="52" t="s">
        <v>116</v>
      </c>
      <c r="P628" s="52" t="str">
        <f t="shared" si="69"/>
        <v>Haz_21 In-vehicle environment / operation</v>
      </c>
    </row>
    <row r="629" spans="1:16" x14ac:dyDescent="0.2">
      <c r="A629" s="52" t="s">
        <v>462</v>
      </c>
      <c r="B629" s="52" t="s">
        <v>463</v>
      </c>
      <c r="C629" s="52" t="str">
        <f t="shared" si="63"/>
        <v>I7 Personal Harm (Non Collision)</v>
      </c>
      <c r="D629" s="52" t="s">
        <v>485</v>
      </c>
      <c r="E629" s="52" t="s">
        <v>19</v>
      </c>
      <c r="F629" s="52" t="s">
        <v>472</v>
      </c>
      <c r="G629" s="52" t="s">
        <v>114</v>
      </c>
      <c r="H629" s="52" t="s">
        <v>473</v>
      </c>
      <c r="I629" s="52" t="str">
        <f t="shared" si="64"/>
        <v>C219 Driver allows passengers to disembark</v>
      </c>
      <c r="J629" s="52" t="str">
        <f t="shared" si="65"/>
        <v>C219 Driver allows passengers to disembark</v>
      </c>
      <c r="K629" s="52" t="str">
        <f t="shared" si="66"/>
        <v/>
      </c>
      <c r="L629" s="52" t="str">
        <f t="shared" si="67"/>
        <v>H043</v>
      </c>
      <c r="M629" s="52" t="str">
        <f t="shared" si="68"/>
        <v>Boarding and Alighting not at designated stops</v>
      </c>
      <c r="N629" s="52" t="s">
        <v>70</v>
      </c>
      <c r="O629" s="52" t="s">
        <v>119</v>
      </c>
      <c r="P629" s="52" t="str">
        <f t="shared" si="69"/>
        <v>Haz_21 In-vehicle environment / operation</v>
      </c>
    </row>
    <row r="630" spans="1:16" x14ac:dyDescent="0.2">
      <c r="A630" s="52" t="s">
        <v>462</v>
      </c>
      <c r="B630" s="52" t="s">
        <v>463</v>
      </c>
      <c r="C630" s="52" t="str">
        <f t="shared" si="63"/>
        <v>I7 Personal Harm (Non Collision)</v>
      </c>
      <c r="D630" s="52" t="s">
        <v>502</v>
      </c>
      <c r="E630" s="52" t="s">
        <v>19</v>
      </c>
      <c r="F630" s="52" t="s">
        <v>503</v>
      </c>
      <c r="G630" s="52" t="s">
        <v>114</v>
      </c>
      <c r="H630" s="52" t="s">
        <v>504</v>
      </c>
      <c r="I630" s="52" t="str">
        <f t="shared" si="64"/>
        <v>C226 Door operation</v>
      </c>
      <c r="J630" s="52" t="str">
        <f t="shared" si="65"/>
        <v>C226 Door operation</v>
      </c>
      <c r="K630" s="52" t="str">
        <f t="shared" si="66"/>
        <v/>
      </c>
      <c r="L630" s="52" t="str">
        <f t="shared" si="67"/>
        <v>H042</v>
      </c>
      <c r="M630" s="52" t="str">
        <f t="shared" si="68"/>
        <v>Boarding and Alighting at designated stop</v>
      </c>
      <c r="N630" s="52" t="s">
        <v>69</v>
      </c>
      <c r="O630" s="52" t="s">
        <v>119</v>
      </c>
      <c r="P630" s="52" t="str">
        <f t="shared" si="69"/>
        <v>Haz_21 In-vehicle environment / operation</v>
      </c>
    </row>
    <row r="631" spans="1:16" x14ac:dyDescent="0.2">
      <c r="A631" s="52" t="s">
        <v>462</v>
      </c>
      <c r="B631" s="52" t="s">
        <v>463</v>
      </c>
      <c r="C631" s="52" t="str">
        <f t="shared" si="63"/>
        <v>I7 Personal Harm (Non Collision)</v>
      </c>
      <c r="D631" s="52" t="s">
        <v>502</v>
      </c>
      <c r="E631" s="52" t="s">
        <v>19</v>
      </c>
      <c r="F631" s="52" t="s">
        <v>505</v>
      </c>
      <c r="G631" s="52" t="s">
        <v>503</v>
      </c>
      <c r="H631" s="52" t="s">
        <v>1319</v>
      </c>
      <c r="I631" s="52" t="str">
        <f t="shared" si="64"/>
        <v>C230 Malfunction of door mechanism (sub-cause)</v>
      </c>
      <c r="J631" s="52" t="str">
        <f t="shared" si="65"/>
        <v>C226 Door operation</v>
      </c>
      <c r="K631" s="52" t="str">
        <f t="shared" si="66"/>
        <v>C230 Malfunction of door mechanism (sub-cause)</v>
      </c>
      <c r="L631" s="52" t="str">
        <f t="shared" si="67"/>
        <v>H042</v>
      </c>
      <c r="M631" s="52" t="str">
        <f t="shared" si="68"/>
        <v>Boarding and Alighting at designated stop</v>
      </c>
      <c r="N631" s="52" t="s">
        <v>69</v>
      </c>
      <c r="O631" s="52" t="s">
        <v>119</v>
      </c>
      <c r="P631" s="52" t="str">
        <f t="shared" si="69"/>
        <v>Haz_21 In-vehicle environment / operation</v>
      </c>
    </row>
    <row r="632" spans="1:16" x14ac:dyDescent="0.2">
      <c r="A632" s="52" t="s">
        <v>462</v>
      </c>
      <c r="B632" s="52" t="s">
        <v>463</v>
      </c>
      <c r="C632" s="52" t="str">
        <f t="shared" si="63"/>
        <v>I7 Personal Harm (Non Collision)</v>
      </c>
      <c r="D632" s="52" t="s">
        <v>485</v>
      </c>
      <c r="E632" s="52" t="s">
        <v>20</v>
      </c>
      <c r="F632" s="52" t="s">
        <v>297</v>
      </c>
      <c r="G632" s="52" t="s">
        <v>114</v>
      </c>
      <c r="H632" s="52" t="s">
        <v>298</v>
      </c>
      <c r="I632" s="52" t="str">
        <f t="shared" si="64"/>
        <v>C--- No Cause</v>
      </c>
      <c r="J632" s="52" t="str">
        <f t="shared" si="65"/>
        <v>C--- No Cause</v>
      </c>
      <c r="K632" s="52" t="str">
        <f t="shared" si="66"/>
        <v/>
      </c>
      <c r="L632" s="52" t="str">
        <f t="shared" si="67"/>
        <v>H035</v>
      </c>
      <c r="M632" s="52" t="str">
        <f t="shared" si="68"/>
        <v>Steps/uneven surfaces</v>
      </c>
      <c r="N632" s="52" t="s">
        <v>73</v>
      </c>
      <c r="O632" s="52" t="s">
        <v>116</v>
      </c>
      <c r="P632" s="52" t="str">
        <f t="shared" si="69"/>
        <v>Haz_22 Extra-vehicle environment</v>
      </c>
    </row>
    <row r="633" spans="1:16" x14ac:dyDescent="0.2">
      <c r="A633" s="52" t="s">
        <v>462</v>
      </c>
      <c r="B633" s="52" t="s">
        <v>463</v>
      </c>
      <c r="C633" s="52" t="str">
        <f t="shared" si="63"/>
        <v>I7 Personal Harm (Non Collision)</v>
      </c>
      <c r="D633" s="52" t="s">
        <v>485</v>
      </c>
      <c r="E633" s="52" t="s">
        <v>20</v>
      </c>
      <c r="F633" s="52" t="s">
        <v>297</v>
      </c>
      <c r="G633" s="52" t="s">
        <v>114</v>
      </c>
      <c r="H633" s="52" t="s">
        <v>298</v>
      </c>
      <c r="I633" s="52" t="str">
        <f t="shared" si="64"/>
        <v>C--- No Cause</v>
      </c>
      <c r="J633" s="52" t="str">
        <f t="shared" si="65"/>
        <v>C--- No Cause</v>
      </c>
      <c r="K633" s="52" t="str">
        <f t="shared" si="66"/>
        <v/>
      </c>
      <c r="L633" s="52" t="str">
        <f t="shared" si="67"/>
        <v>H036</v>
      </c>
      <c r="M633" s="52" t="str">
        <f t="shared" si="68"/>
        <v>Slippery surfaces</v>
      </c>
      <c r="N633" s="52" t="s">
        <v>74</v>
      </c>
      <c r="O633" s="52" t="s">
        <v>116</v>
      </c>
      <c r="P633" s="52" t="str">
        <f t="shared" si="69"/>
        <v>Haz_22 Extra-vehicle environment</v>
      </c>
    </row>
    <row r="634" spans="1:16" x14ac:dyDescent="0.2">
      <c r="A634" s="52" t="s">
        <v>462</v>
      </c>
      <c r="B634" s="52" t="s">
        <v>463</v>
      </c>
      <c r="C634" s="52" t="str">
        <f t="shared" si="63"/>
        <v>I7 Personal Harm (Non Collision)</v>
      </c>
      <c r="D634" s="52" t="s">
        <v>497</v>
      </c>
      <c r="E634" s="52" t="s">
        <v>20</v>
      </c>
      <c r="F634" s="52" t="s">
        <v>219</v>
      </c>
      <c r="G634" s="52" t="s">
        <v>114</v>
      </c>
      <c r="H634" s="52" t="s">
        <v>471</v>
      </c>
      <c r="I634" s="52" t="str">
        <f t="shared" si="64"/>
        <v>C055 March or Demonstration</v>
      </c>
      <c r="J634" s="52" t="str">
        <f t="shared" si="65"/>
        <v>C055 March or Demonstration</v>
      </c>
      <c r="K634" s="52" t="str">
        <f t="shared" si="66"/>
        <v/>
      </c>
      <c r="L634" s="52" t="str">
        <f t="shared" si="67"/>
        <v>H038</v>
      </c>
      <c r="M634" s="52" t="str">
        <f t="shared" si="68"/>
        <v>Overcrowding</v>
      </c>
      <c r="N634" s="52" t="s">
        <v>65</v>
      </c>
      <c r="O634" s="52" t="s">
        <v>116</v>
      </c>
      <c r="P634" s="52" t="str">
        <f t="shared" si="69"/>
        <v>Haz_22 Extra-vehicle environment</v>
      </c>
    </row>
    <row r="635" spans="1:16" x14ac:dyDescent="0.2">
      <c r="A635" s="52" t="s">
        <v>462</v>
      </c>
      <c r="B635" s="52" t="s">
        <v>463</v>
      </c>
      <c r="C635" s="52" t="str">
        <f t="shared" si="63"/>
        <v>I7 Personal Harm (Non Collision)</v>
      </c>
      <c r="D635" s="52" t="s">
        <v>497</v>
      </c>
      <c r="E635" s="52" t="s">
        <v>20</v>
      </c>
      <c r="F635" s="52" t="s">
        <v>521</v>
      </c>
      <c r="G635" s="52" t="s">
        <v>114</v>
      </c>
      <c r="H635" s="52" t="s">
        <v>522</v>
      </c>
      <c r="I635" s="52" t="str">
        <f t="shared" si="64"/>
        <v>C156 Allocated space not sufficient for demand</v>
      </c>
      <c r="J635" s="52" t="str">
        <f t="shared" si="65"/>
        <v>C156 Allocated space not sufficient for demand</v>
      </c>
      <c r="K635" s="52" t="str">
        <f t="shared" si="66"/>
        <v/>
      </c>
      <c r="L635" s="52" t="str">
        <f t="shared" si="67"/>
        <v>H038</v>
      </c>
      <c r="M635" s="52" t="str">
        <f t="shared" si="68"/>
        <v>Overcrowding</v>
      </c>
      <c r="N635" s="52" t="s">
        <v>65</v>
      </c>
      <c r="O635" s="52" t="s">
        <v>116</v>
      </c>
      <c r="P635" s="52" t="str">
        <f t="shared" si="69"/>
        <v>Haz_22 Extra-vehicle environment</v>
      </c>
    </row>
    <row r="636" spans="1:16" x14ac:dyDescent="0.2">
      <c r="A636" s="52" t="s">
        <v>462</v>
      </c>
      <c r="B636" s="52" t="s">
        <v>463</v>
      </c>
      <c r="C636" s="52" t="str">
        <f t="shared" si="63"/>
        <v>I7 Personal Harm (Non Collision)</v>
      </c>
      <c r="D636" s="52" t="s">
        <v>395</v>
      </c>
      <c r="E636" s="52" t="s">
        <v>20</v>
      </c>
      <c r="F636" s="52" t="s">
        <v>400</v>
      </c>
      <c r="G636" s="52" t="s">
        <v>530</v>
      </c>
      <c r="H636" s="52" t="s">
        <v>401</v>
      </c>
      <c r="I636" s="52" t="str">
        <f t="shared" si="64"/>
        <v>C162 Cable joint failure (sub-cause)</v>
      </c>
      <c r="J636" s="52" t="str">
        <f t="shared" si="65"/>
        <v xml:space="preserve">C213 De-wirement </v>
      </c>
      <c r="K636" s="52" t="str">
        <f t="shared" si="66"/>
        <v>C162 Cable joint failure (sub-cause)</v>
      </c>
      <c r="L636" s="52" t="str">
        <f t="shared" si="67"/>
        <v>H045</v>
      </c>
      <c r="M636" s="52" t="str">
        <f t="shared" si="68"/>
        <v>Overhead Live Wires</v>
      </c>
      <c r="N636" s="52" t="s">
        <v>50</v>
      </c>
      <c r="O636" s="52" t="s">
        <v>116</v>
      </c>
      <c r="P636" s="52" t="str">
        <f t="shared" si="69"/>
        <v>Haz_22 Extra-vehicle environment</v>
      </c>
    </row>
    <row r="637" spans="1:16" x14ac:dyDescent="0.2">
      <c r="A637" s="52" t="s">
        <v>462</v>
      </c>
      <c r="B637" s="52" t="s">
        <v>463</v>
      </c>
      <c r="C637" s="52" t="str">
        <f t="shared" si="63"/>
        <v>I7 Personal Harm (Non Collision)</v>
      </c>
      <c r="D637" s="52" t="s">
        <v>395</v>
      </c>
      <c r="E637" s="52" t="s">
        <v>20</v>
      </c>
      <c r="F637" s="52" t="s">
        <v>537</v>
      </c>
      <c r="G637" s="52" t="s">
        <v>114</v>
      </c>
      <c r="H637" s="52" t="s">
        <v>538</v>
      </c>
      <c r="I637" s="52" t="str">
        <f t="shared" si="64"/>
        <v>C189 Unauthorised access to Electrical equipment</v>
      </c>
      <c r="J637" s="52" t="str">
        <f t="shared" si="65"/>
        <v>C189 Unauthorised access to Electrical equipment</v>
      </c>
      <c r="K637" s="52" t="str">
        <f t="shared" si="66"/>
        <v/>
      </c>
      <c r="L637" s="52" t="str">
        <f t="shared" si="67"/>
        <v>H046</v>
      </c>
      <c r="M637" s="52" t="str">
        <f t="shared" si="68"/>
        <v>Electrical equipment (excluding Overhead Live Wires)</v>
      </c>
      <c r="N637" s="52" t="s">
        <v>78</v>
      </c>
      <c r="O637" s="52" t="s">
        <v>116</v>
      </c>
      <c r="P637" s="52" t="str">
        <f t="shared" si="69"/>
        <v>Haz_22 Extra-vehicle environment</v>
      </c>
    </row>
    <row r="638" spans="1:16" x14ac:dyDescent="0.2">
      <c r="A638" s="52" t="s">
        <v>462</v>
      </c>
      <c r="B638" s="52" t="s">
        <v>463</v>
      </c>
      <c r="C638" s="52" t="str">
        <f t="shared" si="63"/>
        <v>I7 Personal Harm (Non Collision)</v>
      </c>
      <c r="D638" s="52" t="s">
        <v>395</v>
      </c>
      <c r="E638" s="52" t="s">
        <v>20</v>
      </c>
      <c r="F638" s="52" t="s">
        <v>402</v>
      </c>
      <c r="G638" s="52" t="s">
        <v>530</v>
      </c>
      <c r="H638" s="52" t="s">
        <v>403</v>
      </c>
      <c r="I638" s="52" t="str">
        <f t="shared" si="64"/>
        <v>C196 Tensioning system failure (sub-cause)</v>
      </c>
      <c r="J638" s="52" t="str">
        <f t="shared" si="65"/>
        <v xml:space="preserve">C213 De-wirement </v>
      </c>
      <c r="K638" s="52" t="str">
        <f t="shared" si="66"/>
        <v>C196 Tensioning system failure (sub-cause)</v>
      </c>
      <c r="L638" s="52" t="str">
        <f t="shared" si="67"/>
        <v>H045</v>
      </c>
      <c r="M638" s="52" t="str">
        <f t="shared" si="68"/>
        <v>Overhead Live Wires</v>
      </c>
      <c r="N638" s="52" t="s">
        <v>50</v>
      </c>
      <c r="O638" s="52" t="s">
        <v>116</v>
      </c>
      <c r="P638" s="52" t="str">
        <f t="shared" si="69"/>
        <v>Haz_22 Extra-vehicle environment</v>
      </c>
    </row>
    <row r="639" spans="1:16" x14ac:dyDescent="0.2">
      <c r="A639" s="52" t="s">
        <v>462</v>
      </c>
      <c r="B639" s="52" t="s">
        <v>463</v>
      </c>
      <c r="C639" s="52" t="str">
        <f t="shared" si="63"/>
        <v>I7 Personal Harm (Non Collision)</v>
      </c>
      <c r="D639" s="52" t="s">
        <v>497</v>
      </c>
      <c r="E639" s="52" t="s">
        <v>20</v>
      </c>
      <c r="F639" s="52" t="s">
        <v>498</v>
      </c>
      <c r="G639" s="52" t="s">
        <v>114</v>
      </c>
      <c r="H639" s="52" t="s">
        <v>499</v>
      </c>
      <c r="I639" s="52" t="str">
        <f t="shared" si="64"/>
        <v>C201 Service not sufficient for demand</v>
      </c>
      <c r="J639" s="52" t="str">
        <f t="shared" si="65"/>
        <v>C201 Service not sufficient for demand</v>
      </c>
      <c r="K639" s="52" t="str">
        <f t="shared" si="66"/>
        <v/>
      </c>
      <c r="L639" s="52" t="str">
        <f t="shared" si="67"/>
        <v>H038</v>
      </c>
      <c r="M639" s="52" t="str">
        <f t="shared" si="68"/>
        <v>Overcrowding</v>
      </c>
      <c r="N639" s="52" t="s">
        <v>65</v>
      </c>
      <c r="O639" s="52" t="s">
        <v>116</v>
      </c>
      <c r="P639" s="52" t="str">
        <f t="shared" si="69"/>
        <v>Haz_22 Extra-vehicle environment</v>
      </c>
    </row>
    <row r="640" spans="1:16" x14ac:dyDescent="0.2">
      <c r="A640" s="52" t="s">
        <v>462</v>
      </c>
      <c r="B640" s="52" t="s">
        <v>463</v>
      </c>
      <c r="C640" s="52" t="str">
        <f t="shared" si="63"/>
        <v>I7 Personal Harm (Non Collision)</v>
      </c>
      <c r="D640" s="52" t="s">
        <v>485</v>
      </c>
      <c r="E640" s="52" t="s">
        <v>20</v>
      </c>
      <c r="F640" s="52" t="s">
        <v>498</v>
      </c>
      <c r="G640" s="52" t="s">
        <v>518</v>
      </c>
      <c r="H640" s="52" t="s">
        <v>520</v>
      </c>
      <c r="I640" s="52" t="str">
        <f t="shared" si="64"/>
        <v>C201 Service not sufficient for demand (sub-cause)</v>
      </c>
      <c r="J640" s="52" t="str">
        <f t="shared" si="65"/>
        <v>C225 Overcrowding</v>
      </c>
      <c r="K640" s="52" t="str">
        <f t="shared" si="66"/>
        <v>C201 Service not sufficient for demand (sub-cause)</v>
      </c>
      <c r="L640" s="52" t="str">
        <f t="shared" si="67"/>
        <v>H037</v>
      </c>
      <c r="M640" s="52" t="str">
        <f t="shared" si="68"/>
        <v>Surface edge (e.g. platform edge)</v>
      </c>
      <c r="N640" s="52" t="s">
        <v>75</v>
      </c>
      <c r="O640" s="52" t="s">
        <v>116</v>
      </c>
      <c r="P640" s="52" t="str">
        <f t="shared" si="69"/>
        <v>Haz_22 Extra-vehicle environment</v>
      </c>
    </row>
    <row r="641" spans="1:16" x14ac:dyDescent="0.2">
      <c r="A641" s="52" t="s">
        <v>462</v>
      </c>
      <c r="B641" s="52" t="s">
        <v>463</v>
      </c>
      <c r="C641" s="52" t="str">
        <f t="shared" si="63"/>
        <v>I7 Personal Harm (Non Collision)</v>
      </c>
      <c r="D641" s="52" t="s">
        <v>395</v>
      </c>
      <c r="E641" s="52" t="s">
        <v>20</v>
      </c>
      <c r="F641" s="52" t="s">
        <v>530</v>
      </c>
      <c r="G641" s="52" t="s">
        <v>114</v>
      </c>
      <c r="H641" s="52" t="s">
        <v>531</v>
      </c>
      <c r="I641" s="52" t="str">
        <f t="shared" si="64"/>
        <v xml:space="preserve">C213 De-wirement </v>
      </c>
      <c r="J641" s="52" t="str">
        <f t="shared" si="65"/>
        <v xml:space="preserve">C213 De-wirement </v>
      </c>
      <c r="K641" s="52" t="str">
        <f t="shared" si="66"/>
        <v/>
      </c>
      <c r="L641" s="52" t="str">
        <f t="shared" si="67"/>
        <v>H045</v>
      </c>
      <c r="M641" s="52" t="str">
        <f t="shared" si="68"/>
        <v>Overhead Live Wires</v>
      </c>
      <c r="N641" s="52" t="s">
        <v>50</v>
      </c>
      <c r="O641" s="52" t="s">
        <v>116</v>
      </c>
      <c r="P641" s="52" t="str">
        <f t="shared" si="69"/>
        <v>Haz_22 Extra-vehicle environment</v>
      </c>
    </row>
    <row r="642" spans="1:16" x14ac:dyDescent="0.2">
      <c r="A642" s="52" t="s">
        <v>462</v>
      </c>
      <c r="B642" s="52" t="s">
        <v>463</v>
      </c>
      <c r="C642" s="52" t="str">
        <f t="shared" si="63"/>
        <v>I7 Personal Harm (Non Collision)</v>
      </c>
      <c r="D642" s="52" t="s">
        <v>395</v>
      </c>
      <c r="E642" s="52" t="s">
        <v>20</v>
      </c>
      <c r="F642" s="52" t="s">
        <v>532</v>
      </c>
      <c r="G642" s="52" t="s">
        <v>114</v>
      </c>
      <c r="H642" s="52" t="s">
        <v>533</v>
      </c>
      <c r="I642" s="52" t="str">
        <f t="shared" si="64"/>
        <v>C223 Pantograph tangles with overhead wire</v>
      </c>
      <c r="J642" s="52" t="str">
        <f t="shared" si="65"/>
        <v>C223 Pantograph tangles with overhead wire</v>
      </c>
      <c r="K642" s="52" t="str">
        <f t="shared" si="66"/>
        <v/>
      </c>
      <c r="L642" s="52" t="str">
        <f t="shared" si="67"/>
        <v>H045</v>
      </c>
      <c r="M642" s="52" t="str">
        <f t="shared" si="68"/>
        <v>Overhead Live Wires</v>
      </c>
      <c r="N642" s="52" t="s">
        <v>50</v>
      </c>
      <c r="O642" s="52" t="s">
        <v>119</v>
      </c>
      <c r="P642" s="52" t="str">
        <f t="shared" si="69"/>
        <v>Haz_22 Extra-vehicle environment</v>
      </c>
    </row>
    <row r="643" spans="1:16" x14ac:dyDescent="0.2">
      <c r="A643" s="52" t="s">
        <v>462</v>
      </c>
      <c r="B643" s="52" t="s">
        <v>463</v>
      </c>
      <c r="C643" s="52" t="str">
        <f t="shared" ref="C643:C706" si="70">A643&amp;" "&amp;B643</f>
        <v>I7 Personal Harm (Non Collision)</v>
      </c>
      <c r="D643" s="52" t="s">
        <v>395</v>
      </c>
      <c r="E643" s="52" t="s">
        <v>20</v>
      </c>
      <c r="F643" s="52" t="s">
        <v>535</v>
      </c>
      <c r="G643" s="52" t="s">
        <v>114</v>
      </c>
      <c r="H643" s="52" t="s">
        <v>536</v>
      </c>
      <c r="I643" s="52" t="str">
        <f t="shared" ref="I643:I706" si="71">F643&amp;" "&amp;H643</f>
        <v>C224 Insulation measures fail</v>
      </c>
      <c r="J643" s="52" t="str">
        <f t="shared" ref="J643:J706" si="72">IF(G643="NULL",I643,IF(ISNA(VLOOKUP(G643,$F$3:$I$2463,4,FALSE)),"",(VLOOKUP(G643,$F$3:$I$2463,4,FALSE))))</f>
        <v>C224 Insulation measures fail</v>
      </c>
      <c r="K643" s="52" t="str">
        <f t="shared" ref="K643:K706" si="73">IF(G643&lt;&gt;"",IF(G643&lt;&gt;"NULL",I643,""),"")</f>
        <v/>
      </c>
      <c r="L643" s="52" t="str">
        <f t="shared" ref="L643:L648" si="74">LEFT(N643,4)</f>
        <v>H046</v>
      </c>
      <c r="M643" s="52" t="str">
        <f t="shared" ref="M643:M648" si="75">IF(N643&lt;&gt;"",RIGHT(N643,LEN(N643)-5),"")</f>
        <v>Electrical equipment (excluding Overhead Live Wires)</v>
      </c>
      <c r="N643" s="52" t="s">
        <v>78</v>
      </c>
      <c r="O643" s="52" t="s">
        <v>116</v>
      </c>
      <c r="P643" s="52" t="str">
        <f t="shared" ref="P643:P706" si="76">IF(E643&lt;&gt;0,E643,"")</f>
        <v>Haz_22 Extra-vehicle environment</v>
      </c>
    </row>
    <row r="644" spans="1:16" x14ac:dyDescent="0.2">
      <c r="A644" s="52" t="s">
        <v>462</v>
      </c>
      <c r="B644" s="52" t="s">
        <v>463</v>
      </c>
      <c r="C644" s="52" t="str">
        <f t="shared" si="70"/>
        <v>I7 Personal Harm (Non Collision)</v>
      </c>
      <c r="D644" s="52" t="s">
        <v>485</v>
      </c>
      <c r="E644" s="52" t="s">
        <v>20</v>
      </c>
      <c r="F644" s="52" t="s">
        <v>518</v>
      </c>
      <c r="G644" s="52" t="s">
        <v>114</v>
      </c>
      <c r="H644" s="52" t="s">
        <v>519</v>
      </c>
      <c r="I644" s="52" t="str">
        <f t="shared" si="71"/>
        <v>C225 Overcrowding</v>
      </c>
      <c r="J644" s="52" t="str">
        <f t="shared" si="72"/>
        <v>C225 Overcrowding</v>
      </c>
      <c r="K644" s="52" t="str">
        <f t="shared" si="73"/>
        <v/>
      </c>
      <c r="L644" s="52" t="str">
        <f t="shared" si="74"/>
        <v>H037</v>
      </c>
      <c r="M644" s="52" t="str">
        <f t="shared" si="75"/>
        <v>Surface edge (e.g. platform edge)</v>
      </c>
      <c r="N644" s="52" t="s">
        <v>75</v>
      </c>
      <c r="O644" s="52" t="s">
        <v>116</v>
      </c>
      <c r="P644" s="52" t="str">
        <f t="shared" si="76"/>
        <v>Haz_22 Extra-vehicle environment</v>
      </c>
    </row>
    <row r="645" spans="1:16" x14ac:dyDescent="0.2">
      <c r="A645" s="52" t="s">
        <v>462</v>
      </c>
      <c r="B645" s="52" t="s">
        <v>463</v>
      </c>
      <c r="C645" s="52" t="str">
        <f t="shared" si="70"/>
        <v>I7 Personal Harm (Non Collision)</v>
      </c>
      <c r="D645" s="52" t="s">
        <v>485</v>
      </c>
      <c r="E645" s="52" t="s">
        <v>20</v>
      </c>
      <c r="F645" s="52" t="s">
        <v>516</v>
      </c>
      <c r="G645" s="52" t="s">
        <v>114</v>
      </c>
      <c r="H645" s="52" t="s">
        <v>517</v>
      </c>
      <c r="I645" s="52" t="str">
        <f t="shared" si="71"/>
        <v>C232 Lack of demarcation</v>
      </c>
      <c r="J645" s="52" t="str">
        <f t="shared" si="72"/>
        <v>C232 Lack of demarcation</v>
      </c>
      <c r="K645" s="52" t="str">
        <f t="shared" si="73"/>
        <v/>
      </c>
      <c r="L645" s="52" t="str">
        <f t="shared" si="74"/>
        <v>H037</v>
      </c>
      <c r="M645" s="52" t="str">
        <f t="shared" si="75"/>
        <v>Surface edge (e.g. platform edge)</v>
      </c>
      <c r="N645" s="52" t="s">
        <v>75</v>
      </c>
      <c r="O645" s="52" t="s">
        <v>116</v>
      </c>
      <c r="P645" s="52" t="str">
        <f t="shared" si="76"/>
        <v>Haz_22 Extra-vehicle environment</v>
      </c>
    </row>
    <row r="646" spans="1:16" x14ac:dyDescent="0.2">
      <c r="A646" s="65" t="s">
        <v>462</v>
      </c>
      <c r="B646" s="65" t="s">
        <v>463</v>
      </c>
      <c r="C646" s="65" t="str">
        <f t="shared" si="70"/>
        <v>I7 Personal Harm (Non Collision)</v>
      </c>
      <c r="D646" s="65" t="s">
        <v>464</v>
      </c>
      <c r="E646" s="65" t="s">
        <v>20</v>
      </c>
      <c r="F646" s="65" t="s">
        <v>465</v>
      </c>
      <c r="G646" s="65" t="s">
        <v>114</v>
      </c>
      <c r="H646" s="65" t="s">
        <v>466</v>
      </c>
      <c r="I646" s="65" t="str">
        <f t="shared" si="71"/>
        <v>C430 Vehicle hits debris / Object thrown from vehicle</v>
      </c>
      <c r="J646" s="65" t="str">
        <f t="shared" si="72"/>
        <v>C430 Vehicle hits debris / Object thrown from vehicle</v>
      </c>
      <c r="K646" s="65" t="str">
        <f t="shared" si="73"/>
        <v/>
      </c>
      <c r="L646" s="65" t="str">
        <f t="shared" si="74"/>
        <v>H092</v>
      </c>
      <c r="M646" s="65" t="str">
        <f t="shared" si="75"/>
        <v>Airborne Debris</v>
      </c>
      <c r="N646" s="65" t="s">
        <v>89</v>
      </c>
      <c r="O646" s="65" t="s">
        <v>119</v>
      </c>
      <c r="P646" s="65" t="str">
        <f t="shared" si="76"/>
        <v>Haz_22 Extra-vehicle environment</v>
      </c>
    </row>
    <row r="647" spans="1:16" x14ac:dyDescent="0.2">
      <c r="A647" s="52" t="s">
        <v>462</v>
      </c>
      <c r="B647" s="52" t="s">
        <v>463</v>
      </c>
      <c r="C647" s="52" t="str">
        <f t="shared" si="70"/>
        <v>I7 Personal Harm (Non Collision)</v>
      </c>
      <c r="D647" s="52" t="s">
        <v>523</v>
      </c>
      <c r="E647" s="52" t="s">
        <v>21</v>
      </c>
      <c r="F647" s="52" t="s">
        <v>265</v>
      </c>
      <c r="G647" s="52" t="s">
        <v>114</v>
      </c>
      <c r="H647" s="52" t="s">
        <v>266</v>
      </c>
      <c r="I647" s="52" t="str">
        <f t="shared" si="71"/>
        <v>C082 Congestion</v>
      </c>
      <c r="J647" s="52" t="str">
        <f t="shared" si="72"/>
        <v>C082 Congestion</v>
      </c>
      <c r="K647" s="52" t="str">
        <f t="shared" si="73"/>
        <v/>
      </c>
      <c r="L647" s="52" t="str">
        <f t="shared" si="74"/>
        <v>H065</v>
      </c>
      <c r="M647" s="52" t="str">
        <f t="shared" si="75"/>
        <v>Emergency services despatched but cannot reach scene</v>
      </c>
      <c r="N647" s="52" t="s">
        <v>76</v>
      </c>
      <c r="O647" s="52" t="s">
        <v>119</v>
      </c>
      <c r="P647" s="52" t="str">
        <f t="shared" si="76"/>
        <v>Haz_23 Delayed Assistance</v>
      </c>
    </row>
    <row r="648" spans="1:16" x14ac:dyDescent="0.2">
      <c r="A648" s="52" t="s">
        <v>462</v>
      </c>
      <c r="B648" s="52" t="s">
        <v>463</v>
      </c>
      <c r="C648" s="52" t="str">
        <f t="shared" si="70"/>
        <v>I7 Personal Harm (Non Collision)</v>
      </c>
      <c r="D648" s="52" t="s">
        <v>523</v>
      </c>
      <c r="E648" s="52" t="s">
        <v>21</v>
      </c>
      <c r="F648" s="52" t="s">
        <v>524</v>
      </c>
      <c r="G648" s="52" t="s">
        <v>114</v>
      </c>
      <c r="H648" s="52" t="s">
        <v>525</v>
      </c>
      <c r="I648" s="52" t="str">
        <f t="shared" si="71"/>
        <v>C176 Location not reported correctly</v>
      </c>
      <c r="J648" s="52" t="str">
        <f t="shared" si="72"/>
        <v>C176 Location not reported correctly</v>
      </c>
      <c r="K648" s="52" t="str">
        <f t="shared" si="73"/>
        <v/>
      </c>
      <c r="L648" s="52" t="str">
        <f t="shared" si="74"/>
        <v>H065</v>
      </c>
      <c r="M648" s="52" t="str">
        <f t="shared" si="75"/>
        <v>Emergency services despatched but cannot reach scene</v>
      </c>
      <c r="N648" s="52" t="s">
        <v>76</v>
      </c>
      <c r="O648" s="52" t="s">
        <v>119</v>
      </c>
      <c r="P648" s="52" t="str">
        <f t="shared" si="76"/>
        <v>Haz_23 Delayed Assistance</v>
      </c>
    </row>
    <row r="649" spans="1:16" x14ac:dyDescent="0.2">
      <c r="A649" s="52" t="s">
        <v>111</v>
      </c>
      <c r="B649" s="52" t="s">
        <v>112</v>
      </c>
      <c r="C649" s="52" t="str">
        <f t="shared" si="70"/>
        <v>I1 Vehicles collide in/on roadway</v>
      </c>
      <c r="E649" s="52" t="s">
        <v>85</v>
      </c>
      <c r="F649" s="52" t="s">
        <v>297</v>
      </c>
      <c r="G649" s="52" t="s">
        <v>114</v>
      </c>
      <c r="H649" s="52" t="s">
        <v>298</v>
      </c>
      <c r="I649" s="52" t="str">
        <f t="shared" si="71"/>
        <v>C--- No Cause</v>
      </c>
      <c r="J649" s="52" t="str">
        <f t="shared" si="72"/>
        <v>C--- No Cause</v>
      </c>
      <c r="K649" s="52" t="str">
        <f t="shared" si="73"/>
        <v/>
      </c>
      <c r="L649" s="52" t="s">
        <v>617</v>
      </c>
      <c r="M649" s="52" t="s">
        <v>1302</v>
      </c>
      <c r="N649" s="52" t="str">
        <f t="shared" ref="N649:N680" si="77">L649&amp;" "&amp;M649</f>
        <v>H075 Vehicle recovered from Emergency Stopping Bay</v>
      </c>
      <c r="O649" s="52" t="s">
        <v>119</v>
      </c>
      <c r="P649" s="52" t="str">
        <f t="shared" si="76"/>
        <v>Haz_24 Emergency Stopping Bays</v>
      </c>
    </row>
    <row r="650" spans="1:16" x14ac:dyDescent="0.2">
      <c r="A650" s="52" t="s">
        <v>111</v>
      </c>
      <c r="B650" s="52" t="s">
        <v>112</v>
      </c>
      <c r="C650" s="52" t="str">
        <f t="shared" si="70"/>
        <v>I1 Vehicles collide in/on roadway</v>
      </c>
      <c r="E650" s="52" t="s">
        <v>85</v>
      </c>
      <c r="F650" s="52" t="s">
        <v>117</v>
      </c>
      <c r="G650" s="52" t="s">
        <v>114</v>
      </c>
      <c r="H650" s="52" t="s">
        <v>118</v>
      </c>
      <c r="I650" s="52" t="str">
        <f t="shared" si="71"/>
        <v>C001 Driver tiredness</v>
      </c>
      <c r="J650" s="52" t="str">
        <f t="shared" si="72"/>
        <v>C001 Driver tiredness</v>
      </c>
      <c r="K650" s="52" t="str">
        <f t="shared" si="73"/>
        <v/>
      </c>
      <c r="L650" s="52" t="s">
        <v>600</v>
      </c>
      <c r="M650" s="52" t="s">
        <v>1299</v>
      </c>
      <c r="N650" s="52" t="str">
        <f t="shared" si="77"/>
        <v>H072 Significant incursion of passing vehicle into Emergency Stopping Bay</v>
      </c>
      <c r="O650" s="52" t="s">
        <v>119</v>
      </c>
      <c r="P650" s="52" t="str">
        <f t="shared" si="76"/>
        <v>Haz_24 Emergency Stopping Bays</v>
      </c>
    </row>
    <row r="651" spans="1:16" x14ac:dyDescent="0.2">
      <c r="A651" s="52" t="s">
        <v>111</v>
      </c>
      <c r="B651" s="52" t="s">
        <v>112</v>
      </c>
      <c r="C651" s="52" t="str">
        <f t="shared" si="70"/>
        <v>I1 Vehicles collide in/on roadway</v>
      </c>
      <c r="E651" s="52" t="s">
        <v>85</v>
      </c>
      <c r="F651" s="52" t="s">
        <v>228</v>
      </c>
      <c r="G651" s="52" t="s">
        <v>114</v>
      </c>
      <c r="H651" s="52" t="s">
        <v>229</v>
      </c>
      <c r="I651" s="52" t="str">
        <f t="shared" si="71"/>
        <v>C060 Badly parked vehicle</v>
      </c>
      <c r="J651" s="52" t="str">
        <f t="shared" si="72"/>
        <v>C060 Badly parked vehicle</v>
      </c>
      <c r="K651" s="52" t="str">
        <f t="shared" si="73"/>
        <v/>
      </c>
      <c r="L651" s="52" t="s">
        <v>604</v>
      </c>
      <c r="M651" s="52" t="s">
        <v>1300</v>
      </c>
      <c r="N651" s="52" t="str">
        <f t="shared" si="77"/>
        <v>H073 Vehicle in Emergency Stopping Bay obtrudes onto LBS1</v>
      </c>
      <c r="O651" s="52" t="s">
        <v>119</v>
      </c>
      <c r="P651" s="52" t="str">
        <f t="shared" si="76"/>
        <v>Haz_24 Emergency Stopping Bays</v>
      </c>
    </row>
    <row r="652" spans="1:16" x14ac:dyDescent="0.2">
      <c r="A652" s="52" t="s">
        <v>111</v>
      </c>
      <c r="B652" s="52" t="s">
        <v>112</v>
      </c>
      <c r="C652" s="52" t="str">
        <f t="shared" si="70"/>
        <v>I1 Vehicles collide in/on roadway</v>
      </c>
      <c r="E652" s="52" t="s">
        <v>85</v>
      </c>
      <c r="F652" s="52" t="s">
        <v>351</v>
      </c>
      <c r="G652" s="52" t="s">
        <v>114</v>
      </c>
      <c r="H652" s="52" t="s">
        <v>173</v>
      </c>
      <c r="I652" s="52" t="str">
        <f t="shared" si="71"/>
        <v>C103 Drivers confused by unclear signs, signals or road markings</v>
      </c>
      <c r="J652" s="52" t="str">
        <f t="shared" si="72"/>
        <v>C103 Drivers confused by unclear signs, signals or road markings</v>
      </c>
      <c r="K652" s="52" t="str">
        <f t="shared" si="73"/>
        <v/>
      </c>
      <c r="L652" s="52" t="s">
        <v>574</v>
      </c>
      <c r="M652" s="52" t="s">
        <v>1295</v>
      </c>
      <c r="N652" s="52" t="str">
        <f t="shared" si="77"/>
        <v>H068 Driver mistakes Emergency Stopping Bay for exit slip</v>
      </c>
      <c r="O652" s="52" t="s">
        <v>119</v>
      </c>
      <c r="P652" s="52" t="str">
        <f t="shared" si="76"/>
        <v>Haz_24 Emergency Stopping Bays</v>
      </c>
    </row>
    <row r="653" spans="1:16" x14ac:dyDescent="0.2">
      <c r="A653" s="52" t="s">
        <v>111</v>
      </c>
      <c r="B653" s="52" t="s">
        <v>112</v>
      </c>
      <c r="C653" s="52" t="str">
        <f t="shared" si="70"/>
        <v>I1 Vehicles collide in/on roadway</v>
      </c>
      <c r="E653" s="52" t="s">
        <v>85</v>
      </c>
      <c r="F653" s="52" t="s">
        <v>605</v>
      </c>
      <c r="G653" s="52" t="s">
        <v>114</v>
      </c>
      <c r="H653" s="52" t="s">
        <v>1308</v>
      </c>
      <c r="I653" s="52" t="str">
        <f t="shared" si="71"/>
        <v>C112 ESB markings not clear enough</v>
      </c>
      <c r="J653" s="52" t="str">
        <f t="shared" si="72"/>
        <v>C112 ESB markings not clear enough</v>
      </c>
      <c r="K653" s="52" t="str">
        <f t="shared" si="73"/>
        <v/>
      </c>
      <c r="L653" s="52" t="s">
        <v>604</v>
      </c>
      <c r="M653" s="52" t="s">
        <v>1300</v>
      </c>
      <c r="N653" s="52" t="str">
        <f t="shared" si="77"/>
        <v>H073 Vehicle in Emergency Stopping Bay obtrudes onto LBS1</v>
      </c>
      <c r="O653" s="52" t="s">
        <v>119</v>
      </c>
      <c r="P653" s="52" t="str">
        <f t="shared" si="76"/>
        <v>Haz_24 Emergency Stopping Bays</v>
      </c>
    </row>
    <row r="654" spans="1:16" x14ac:dyDescent="0.2">
      <c r="A654" s="52" t="s">
        <v>111</v>
      </c>
      <c r="B654" s="52" t="s">
        <v>112</v>
      </c>
      <c r="C654" s="52" t="str">
        <f t="shared" si="70"/>
        <v>I1 Vehicles collide in/on roadway</v>
      </c>
      <c r="E654" s="52" t="s">
        <v>85</v>
      </c>
      <c r="F654" s="52" t="s">
        <v>606</v>
      </c>
      <c r="G654" s="52" t="s">
        <v>114</v>
      </c>
      <c r="H654" s="52" t="s">
        <v>1309</v>
      </c>
      <c r="I654" s="52" t="str">
        <f t="shared" si="71"/>
        <v xml:space="preserve">C113 ESB not wide enough </v>
      </c>
      <c r="J654" s="52" t="str">
        <f t="shared" si="72"/>
        <v xml:space="preserve">C113 ESB not wide enough </v>
      </c>
      <c r="K654" s="52" t="str">
        <f t="shared" si="73"/>
        <v/>
      </c>
      <c r="L654" s="52" t="s">
        <v>604</v>
      </c>
      <c r="M654" s="52" t="s">
        <v>1300</v>
      </c>
      <c r="N654" s="52" t="str">
        <f t="shared" si="77"/>
        <v>H073 Vehicle in Emergency Stopping Bay obtrudes onto LBS1</v>
      </c>
      <c r="O654" s="52" t="s">
        <v>119</v>
      </c>
      <c r="P654" s="52" t="str">
        <f t="shared" si="76"/>
        <v>Haz_24 Emergency Stopping Bays</v>
      </c>
    </row>
    <row r="655" spans="1:16" x14ac:dyDescent="0.2">
      <c r="A655" s="52" t="s">
        <v>467</v>
      </c>
      <c r="B655" s="52" t="s">
        <v>947</v>
      </c>
      <c r="C655" s="52" t="str">
        <f t="shared" si="70"/>
        <v>I6 Vehicle hits pedestrian(s) / Cyclist(s)</v>
      </c>
      <c r="E655" s="52" t="s">
        <v>85</v>
      </c>
      <c r="F655" s="52" t="s">
        <v>578</v>
      </c>
      <c r="G655" s="52" t="s">
        <v>114</v>
      </c>
      <c r="H655" s="52" t="s">
        <v>1305</v>
      </c>
      <c r="I655" s="52" t="str">
        <f t="shared" si="71"/>
        <v>C160 Illegal Pedestrian in ESB</v>
      </c>
      <c r="J655" s="52" t="str">
        <f t="shared" si="72"/>
        <v>C160 Illegal Pedestrian in ESB</v>
      </c>
      <c r="K655" s="52" t="str">
        <f t="shared" si="73"/>
        <v/>
      </c>
      <c r="L655" s="52" t="s">
        <v>577</v>
      </c>
      <c r="M655" s="52" t="s">
        <v>1296</v>
      </c>
      <c r="N655" s="52" t="str">
        <f t="shared" si="77"/>
        <v>H069 Legal/Illegal pedestrian(s) in path of vehicles in Emergency Stopping Bay</v>
      </c>
      <c r="O655" s="52" t="s">
        <v>119</v>
      </c>
      <c r="P655" s="52" t="str">
        <f t="shared" si="76"/>
        <v>Haz_24 Emergency Stopping Bays</v>
      </c>
    </row>
    <row r="656" spans="1:16" x14ac:dyDescent="0.2">
      <c r="A656" s="52" t="s">
        <v>467</v>
      </c>
      <c r="B656" s="52" t="s">
        <v>947</v>
      </c>
      <c r="C656" s="52" t="str">
        <f t="shared" si="70"/>
        <v>I6 Vehicle hits pedestrian(s) / Cyclist(s)</v>
      </c>
      <c r="E656" s="52" t="s">
        <v>85</v>
      </c>
      <c r="F656" s="52" t="s">
        <v>579</v>
      </c>
      <c r="G656" s="52" t="s">
        <v>114</v>
      </c>
      <c r="H656" s="52" t="s">
        <v>1306</v>
      </c>
      <c r="I656" s="52" t="str">
        <f t="shared" si="71"/>
        <v>C179 Legal Pedestrian in ESB</v>
      </c>
      <c r="J656" s="52" t="str">
        <f t="shared" si="72"/>
        <v>C179 Legal Pedestrian in ESB</v>
      </c>
      <c r="K656" s="52" t="str">
        <f t="shared" si="73"/>
        <v/>
      </c>
      <c r="L656" s="52" t="s">
        <v>577</v>
      </c>
      <c r="M656" s="52" t="s">
        <v>1296</v>
      </c>
      <c r="N656" s="52" t="str">
        <f t="shared" si="77"/>
        <v>H069 Legal/Illegal pedestrian(s) in path of vehicles in Emergency Stopping Bay</v>
      </c>
      <c r="O656" s="52" t="s">
        <v>119</v>
      </c>
      <c r="P656" s="52" t="str">
        <f t="shared" si="76"/>
        <v>Haz_24 Emergency Stopping Bays</v>
      </c>
    </row>
    <row r="657" spans="1:16" x14ac:dyDescent="0.2">
      <c r="A657" s="52" t="s">
        <v>467</v>
      </c>
      <c r="B657" s="52" t="s">
        <v>947</v>
      </c>
      <c r="C657" s="52" t="str">
        <f t="shared" si="70"/>
        <v>I6 Vehicle hits pedestrian(s) / Cyclist(s)</v>
      </c>
      <c r="E657" s="52" t="s">
        <v>85</v>
      </c>
      <c r="F657" s="52" t="s">
        <v>582</v>
      </c>
      <c r="G657" s="52" t="s">
        <v>114</v>
      </c>
      <c r="H657" s="52" t="s">
        <v>583</v>
      </c>
      <c r="I657" s="52" t="str">
        <f t="shared" si="71"/>
        <v xml:space="preserve">C254 People waiting for service vehicles to arrive </v>
      </c>
      <c r="J657" s="52" t="str">
        <f t="shared" si="72"/>
        <v xml:space="preserve">C254 People waiting for service vehicles to arrive </v>
      </c>
      <c r="K657" s="52" t="str">
        <f t="shared" si="73"/>
        <v/>
      </c>
      <c r="L657" s="52" t="s">
        <v>577</v>
      </c>
      <c r="M657" s="52" t="s">
        <v>1296</v>
      </c>
      <c r="N657" s="52" t="str">
        <f t="shared" si="77"/>
        <v>H069 Legal/Illegal pedestrian(s) in path of vehicles in Emergency Stopping Bay</v>
      </c>
      <c r="O657" s="52" t="s">
        <v>119</v>
      </c>
      <c r="P657" s="52" t="str">
        <f t="shared" si="76"/>
        <v>Haz_24 Emergency Stopping Bays</v>
      </c>
    </row>
    <row r="658" spans="1:16" x14ac:dyDescent="0.2">
      <c r="A658" s="52" t="s">
        <v>467</v>
      </c>
      <c r="B658" s="52" t="s">
        <v>947</v>
      </c>
      <c r="C658" s="52" t="str">
        <f t="shared" si="70"/>
        <v>I6 Vehicle hits pedestrian(s) / Cyclist(s)</v>
      </c>
      <c r="E658" s="52" t="s">
        <v>85</v>
      </c>
      <c r="F658" s="52" t="s">
        <v>584</v>
      </c>
      <c r="G658" s="52" t="s">
        <v>114</v>
      </c>
      <c r="H658" s="52" t="s">
        <v>585</v>
      </c>
      <c r="I658" s="52" t="str">
        <f t="shared" si="71"/>
        <v xml:space="preserve">C255 Person investigating problem with vehicle </v>
      </c>
      <c r="J658" s="52" t="str">
        <f t="shared" si="72"/>
        <v xml:space="preserve">C255 Person investigating problem with vehicle </v>
      </c>
      <c r="K658" s="52" t="str">
        <f t="shared" si="73"/>
        <v/>
      </c>
      <c r="L658" s="52" t="s">
        <v>577</v>
      </c>
      <c r="M658" s="52" t="s">
        <v>1296</v>
      </c>
      <c r="N658" s="52" t="str">
        <f t="shared" si="77"/>
        <v>H069 Legal/Illegal pedestrian(s) in path of vehicles in Emergency Stopping Bay</v>
      </c>
      <c r="O658" s="52" t="s">
        <v>119</v>
      </c>
      <c r="P658" s="52" t="str">
        <f t="shared" si="76"/>
        <v>Haz_24 Emergency Stopping Bays</v>
      </c>
    </row>
    <row r="659" spans="1:16" x14ac:dyDescent="0.2">
      <c r="A659" s="52" t="s">
        <v>467</v>
      </c>
      <c r="B659" s="52" t="s">
        <v>947</v>
      </c>
      <c r="C659" s="52" t="str">
        <f t="shared" si="70"/>
        <v>I6 Vehicle hits pedestrian(s) / Cyclist(s)</v>
      </c>
      <c r="E659" s="52" t="s">
        <v>85</v>
      </c>
      <c r="F659" s="52" t="s">
        <v>584</v>
      </c>
      <c r="G659" s="52" t="s">
        <v>114</v>
      </c>
      <c r="H659" s="52" t="s">
        <v>585</v>
      </c>
      <c r="I659" s="52" t="str">
        <f t="shared" si="71"/>
        <v xml:space="preserve">C255 Person investigating problem with vehicle </v>
      </c>
      <c r="J659" s="52" t="str">
        <f t="shared" si="72"/>
        <v xml:space="preserve">C255 Person investigating problem with vehicle </v>
      </c>
      <c r="K659" s="52" t="str">
        <f t="shared" si="73"/>
        <v/>
      </c>
      <c r="L659" s="52" t="s">
        <v>597</v>
      </c>
      <c r="M659" s="52" t="s">
        <v>1298</v>
      </c>
      <c r="N659" s="52" t="str">
        <f t="shared" si="77"/>
        <v>H071 Person on off-side of vehicle in Emergency Stopping Bay</v>
      </c>
      <c r="O659" s="52" t="s">
        <v>116</v>
      </c>
      <c r="P659" s="52" t="str">
        <f t="shared" si="76"/>
        <v>Haz_24 Emergency Stopping Bays</v>
      </c>
    </row>
    <row r="660" spans="1:16" x14ac:dyDescent="0.2">
      <c r="A660" s="52" t="s">
        <v>467</v>
      </c>
      <c r="B660" s="52" t="s">
        <v>947</v>
      </c>
      <c r="C660" s="52" t="str">
        <f t="shared" si="70"/>
        <v>I6 Vehicle hits pedestrian(s) / Cyclist(s)</v>
      </c>
      <c r="E660" s="52" t="s">
        <v>85</v>
      </c>
      <c r="F660" s="52" t="s">
        <v>586</v>
      </c>
      <c r="G660" s="52" t="s">
        <v>114</v>
      </c>
      <c r="H660" s="52" t="s">
        <v>587</v>
      </c>
      <c r="I660" s="52" t="str">
        <f t="shared" si="71"/>
        <v>C257 Person walking to emergency telephone</v>
      </c>
      <c r="J660" s="52" t="str">
        <f t="shared" si="72"/>
        <v>C257 Person walking to emergency telephone</v>
      </c>
      <c r="K660" s="52" t="str">
        <f t="shared" si="73"/>
        <v/>
      </c>
      <c r="L660" s="52" t="s">
        <v>577</v>
      </c>
      <c r="M660" s="52" t="s">
        <v>1296</v>
      </c>
      <c r="N660" s="52" t="str">
        <f t="shared" si="77"/>
        <v>H069 Legal/Illegal pedestrian(s) in path of vehicles in Emergency Stopping Bay</v>
      </c>
      <c r="O660" s="52" t="s">
        <v>119</v>
      </c>
      <c r="P660" s="52" t="str">
        <f t="shared" si="76"/>
        <v>Haz_24 Emergency Stopping Bays</v>
      </c>
    </row>
    <row r="661" spans="1:16" x14ac:dyDescent="0.2">
      <c r="A661" s="52" t="s">
        <v>111</v>
      </c>
      <c r="B661" s="52" t="s">
        <v>112</v>
      </c>
      <c r="C661" s="52" t="str">
        <f t="shared" si="70"/>
        <v>I1 Vehicles collide in/on roadway</v>
      </c>
      <c r="E661" s="52" t="s">
        <v>85</v>
      </c>
      <c r="F661" s="52" t="s">
        <v>607</v>
      </c>
      <c r="G661" s="52" t="s">
        <v>114</v>
      </c>
      <c r="H661" s="52" t="s">
        <v>608</v>
      </c>
      <c r="I661" s="52" t="str">
        <f t="shared" si="71"/>
        <v>C267 Recovery vehicle does not have room to operate</v>
      </c>
      <c r="J661" s="52" t="str">
        <f t="shared" si="72"/>
        <v>C267 Recovery vehicle does not have room to operate</v>
      </c>
      <c r="K661" s="52" t="str">
        <f t="shared" si="73"/>
        <v/>
      </c>
      <c r="L661" s="52" t="s">
        <v>604</v>
      </c>
      <c r="M661" s="52" t="s">
        <v>1300</v>
      </c>
      <c r="N661" s="52" t="str">
        <f t="shared" si="77"/>
        <v>H073 Vehicle in Emergency Stopping Bay obtrudes onto LBS1</v>
      </c>
      <c r="O661" s="52" t="s">
        <v>119</v>
      </c>
      <c r="P661" s="52" t="str">
        <f t="shared" si="76"/>
        <v>Haz_24 Emergency Stopping Bays</v>
      </c>
    </row>
    <row r="662" spans="1:16" x14ac:dyDescent="0.2">
      <c r="A662" s="52" t="s">
        <v>111</v>
      </c>
      <c r="B662" s="52" t="s">
        <v>112</v>
      </c>
      <c r="C662" s="52" t="str">
        <f t="shared" si="70"/>
        <v>I1 Vehicles collide in/on roadway</v>
      </c>
      <c r="E662" s="52" t="s">
        <v>85</v>
      </c>
      <c r="F662" s="52" t="s">
        <v>614</v>
      </c>
      <c r="G662" s="52" t="s">
        <v>114</v>
      </c>
      <c r="H662" s="52" t="s">
        <v>1315</v>
      </c>
      <c r="I662" s="52" t="str">
        <f t="shared" si="71"/>
        <v>C270 Road surface in ESB too slippery</v>
      </c>
      <c r="J662" s="52" t="str">
        <f t="shared" si="72"/>
        <v>C270 Road surface in ESB too slippery</v>
      </c>
      <c r="K662" s="52" t="str">
        <f t="shared" si="73"/>
        <v/>
      </c>
      <c r="L662" s="52" t="s">
        <v>610</v>
      </c>
      <c r="M662" s="52" t="s">
        <v>1301</v>
      </c>
      <c r="N662" s="52" t="str">
        <f t="shared" si="77"/>
        <v>H074 Vehicle misjudges entry to Emergency Stopping Bay</v>
      </c>
      <c r="O662" s="52" t="s">
        <v>119</v>
      </c>
      <c r="P662" s="52" t="str">
        <f t="shared" si="76"/>
        <v>Haz_24 Emergency Stopping Bays</v>
      </c>
    </row>
    <row r="663" spans="1:16" x14ac:dyDescent="0.2">
      <c r="A663" s="65" t="s">
        <v>111</v>
      </c>
      <c r="B663" s="65" t="s">
        <v>112</v>
      </c>
      <c r="C663" s="65" t="str">
        <f t="shared" si="70"/>
        <v>I1 Vehicles collide in/on roadway</v>
      </c>
      <c r="D663" s="65"/>
      <c r="E663" s="65" t="s">
        <v>85</v>
      </c>
      <c r="F663" s="65" t="s">
        <v>612</v>
      </c>
      <c r="G663" s="65" t="s">
        <v>114</v>
      </c>
      <c r="H663" s="65" t="s">
        <v>1316</v>
      </c>
      <c r="I663" s="65" t="str">
        <f t="shared" si="71"/>
        <v>C319 Vehicle enters ESB too fast</v>
      </c>
      <c r="J663" s="65" t="str">
        <f t="shared" si="72"/>
        <v>C319 Vehicle enters ESB too fast</v>
      </c>
      <c r="K663" s="65" t="str">
        <f t="shared" si="73"/>
        <v/>
      </c>
      <c r="L663" s="65" t="s">
        <v>610</v>
      </c>
      <c r="M663" s="65" t="s">
        <v>1301</v>
      </c>
      <c r="N663" s="65" t="str">
        <f t="shared" si="77"/>
        <v>H074 Vehicle misjudges entry to Emergency Stopping Bay</v>
      </c>
      <c r="O663" s="65" t="s">
        <v>119</v>
      </c>
      <c r="P663" s="65" t="str">
        <f t="shared" si="76"/>
        <v>Haz_24 Emergency Stopping Bays</v>
      </c>
    </row>
    <row r="664" spans="1:16" x14ac:dyDescent="0.2">
      <c r="A664" s="65" t="s">
        <v>111</v>
      </c>
      <c r="B664" s="65" t="s">
        <v>112</v>
      </c>
      <c r="C664" s="65" t="str">
        <f t="shared" si="70"/>
        <v>I1 Vehicles collide in/on roadway</v>
      </c>
      <c r="D664" s="65"/>
      <c r="E664" s="65" t="s">
        <v>85</v>
      </c>
      <c r="F664" s="65" t="s">
        <v>609</v>
      </c>
      <c r="G664" s="65" t="s">
        <v>114</v>
      </c>
      <c r="H664" s="65" t="s">
        <v>1310</v>
      </c>
      <c r="I664" s="65" t="str">
        <f t="shared" si="71"/>
        <v>C334 Vehicle too wide for ESB</v>
      </c>
      <c r="J664" s="65" t="str">
        <f t="shared" si="72"/>
        <v>C334 Vehicle too wide for ESB</v>
      </c>
      <c r="K664" s="65" t="str">
        <f t="shared" si="73"/>
        <v/>
      </c>
      <c r="L664" s="65" t="s">
        <v>604</v>
      </c>
      <c r="M664" s="65" t="s">
        <v>1300</v>
      </c>
      <c r="N664" s="65" t="str">
        <f t="shared" si="77"/>
        <v>H073 Vehicle in Emergency Stopping Bay obtrudes onto LBS1</v>
      </c>
      <c r="O664" s="65" t="s">
        <v>119</v>
      </c>
      <c r="P664" s="65" t="str">
        <f t="shared" si="76"/>
        <v>Haz_24 Emergency Stopping Bays</v>
      </c>
    </row>
    <row r="665" spans="1:16" x14ac:dyDescent="0.2">
      <c r="A665" s="52" t="s">
        <v>111</v>
      </c>
      <c r="B665" s="52" t="s">
        <v>112</v>
      </c>
      <c r="C665" s="52" t="str">
        <f t="shared" si="70"/>
        <v>I1 Vehicles collide in/on roadway</v>
      </c>
      <c r="E665" s="52" t="s">
        <v>85</v>
      </c>
      <c r="F665" s="52" t="s">
        <v>611</v>
      </c>
      <c r="G665" s="52" t="s">
        <v>612</v>
      </c>
      <c r="H665" s="52" t="s">
        <v>1311</v>
      </c>
      <c r="I665" s="52" t="str">
        <f t="shared" si="71"/>
        <v>C363 Driver makes late decision to enter ESB (Sub-Cause)</v>
      </c>
      <c r="J665" s="52" t="str">
        <f t="shared" si="72"/>
        <v>C319 Vehicle enters ESB too fast</v>
      </c>
      <c r="K665" s="52" t="str">
        <f t="shared" si="73"/>
        <v>C363 Driver makes late decision to enter ESB (Sub-Cause)</v>
      </c>
      <c r="L665" s="52" t="s">
        <v>610</v>
      </c>
      <c r="M665" s="52" t="s">
        <v>1301</v>
      </c>
      <c r="N665" s="52" t="str">
        <f t="shared" si="77"/>
        <v>H074 Vehicle misjudges entry to Emergency Stopping Bay</v>
      </c>
      <c r="O665" s="52" t="s">
        <v>119</v>
      </c>
      <c r="P665" s="52" t="str">
        <f t="shared" si="76"/>
        <v>Haz_24 Emergency Stopping Bays</v>
      </c>
    </row>
    <row r="666" spans="1:16" x14ac:dyDescent="0.2">
      <c r="A666" s="52" t="s">
        <v>111</v>
      </c>
      <c r="B666" s="52" t="s">
        <v>112</v>
      </c>
      <c r="C666" s="52" t="str">
        <f t="shared" si="70"/>
        <v>I1 Vehicles collide in/on roadway</v>
      </c>
      <c r="E666" s="52" t="s">
        <v>85</v>
      </c>
      <c r="F666" s="52" t="s">
        <v>613</v>
      </c>
      <c r="G666" s="52" t="s">
        <v>614</v>
      </c>
      <c r="H666" s="52" t="s">
        <v>1312</v>
      </c>
      <c r="I666" s="52" t="str">
        <f t="shared" si="71"/>
        <v>C368 ESB not gritted adequately in cold weather (Sub-Cause)</v>
      </c>
      <c r="J666" s="52" t="str">
        <f t="shared" si="72"/>
        <v>C270 Road surface in ESB too slippery</v>
      </c>
      <c r="K666" s="52" t="str">
        <f t="shared" si="73"/>
        <v>C368 ESB not gritted adequately in cold weather (Sub-Cause)</v>
      </c>
      <c r="L666" s="52" t="s">
        <v>610</v>
      </c>
      <c r="M666" s="52" t="s">
        <v>1301</v>
      </c>
      <c r="N666" s="52" t="str">
        <f t="shared" si="77"/>
        <v>H074 Vehicle misjudges entry to Emergency Stopping Bay</v>
      </c>
      <c r="O666" s="52" t="s">
        <v>119</v>
      </c>
      <c r="P666" s="52" t="str">
        <f t="shared" si="76"/>
        <v>Haz_24 Emergency Stopping Bays</v>
      </c>
    </row>
    <row r="667" spans="1:16" x14ac:dyDescent="0.2">
      <c r="A667" s="52" t="s">
        <v>111</v>
      </c>
      <c r="B667" s="52" t="s">
        <v>112</v>
      </c>
      <c r="C667" s="52" t="str">
        <f t="shared" si="70"/>
        <v>I1 Vehicles collide in/on roadway</v>
      </c>
      <c r="E667" s="52" t="s">
        <v>85</v>
      </c>
      <c r="F667" s="52" t="s">
        <v>615</v>
      </c>
      <c r="G667" s="52" t="s">
        <v>614</v>
      </c>
      <c r="H667" s="52" t="s">
        <v>1313</v>
      </c>
      <c r="I667" s="52" t="str">
        <f t="shared" si="71"/>
        <v>C369 ESB not used sufficiently to achieve full skid resistance (Sub-Cause)</v>
      </c>
      <c r="J667" s="52" t="str">
        <f t="shared" si="72"/>
        <v>C270 Road surface in ESB too slippery</v>
      </c>
      <c r="K667" s="52" t="str">
        <f t="shared" si="73"/>
        <v>C369 ESB not used sufficiently to achieve full skid resistance (Sub-Cause)</v>
      </c>
      <c r="L667" s="52" t="s">
        <v>610</v>
      </c>
      <c r="M667" s="52" t="s">
        <v>1301</v>
      </c>
      <c r="N667" s="52" t="str">
        <f t="shared" si="77"/>
        <v>H074 Vehicle misjudges entry to Emergency Stopping Bay</v>
      </c>
      <c r="O667" s="52" t="s">
        <v>119</v>
      </c>
      <c r="P667" s="52" t="str">
        <f t="shared" si="76"/>
        <v>Haz_24 Emergency Stopping Bays</v>
      </c>
    </row>
    <row r="668" spans="1:16" x14ac:dyDescent="0.2">
      <c r="A668" s="52" t="s">
        <v>111</v>
      </c>
      <c r="B668" s="52" t="s">
        <v>112</v>
      </c>
      <c r="C668" s="52" t="str">
        <f t="shared" si="70"/>
        <v>I1 Vehicles collide in/on roadway</v>
      </c>
      <c r="E668" s="52" t="s">
        <v>85</v>
      </c>
      <c r="F668" s="52" t="s">
        <v>616</v>
      </c>
      <c r="G668" s="52" t="s">
        <v>612</v>
      </c>
      <c r="H668" s="52" t="s">
        <v>1314</v>
      </c>
      <c r="I668" s="52" t="str">
        <f t="shared" si="71"/>
        <v>C376 Following traffic pressurises driver into late braking on entry to ESB (Sub-Cause)</v>
      </c>
      <c r="J668" s="52" t="str">
        <f t="shared" si="72"/>
        <v>C319 Vehicle enters ESB too fast</v>
      </c>
      <c r="K668" s="52" t="str">
        <f t="shared" si="73"/>
        <v>C376 Following traffic pressurises driver into late braking on entry to ESB (Sub-Cause)</v>
      </c>
      <c r="L668" s="52" t="s">
        <v>610</v>
      </c>
      <c r="M668" s="52" t="s">
        <v>1301</v>
      </c>
      <c r="N668" s="52" t="str">
        <f t="shared" si="77"/>
        <v>H074 Vehicle misjudges entry to Emergency Stopping Bay</v>
      </c>
      <c r="O668" s="52" t="s">
        <v>119</v>
      </c>
      <c r="P668" s="52" t="str">
        <f t="shared" si="76"/>
        <v>Haz_24 Emergency Stopping Bays</v>
      </c>
    </row>
    <row r="669" spans="1:16" x14ac:dyDescent="0.2">
      <c r="A669" s="52" t="s">
        <v>467</v>
      </c>
      <c r="B669" s="52" t="s">
        <v>947</v>
      </c>
      <c r="C669" s="52" t="str">
        <f t="shared" si="70"/>
        <v>I6 Vehicle hits pedestrian(s) / Cyclist(s)</v>
      </c>
      <c r="E669" s="52" t="s">
        <v>85</v>
      </c>
      <c r="F669" s="52" t="s">
        <v>575</v>
      </c>
      <c r="G669" s="52" t="s">
        <v>506</v>
      </c>
      <c r="H669" s="52" t="s">
        <v>576</v>
      </c>
      <c r="I669" s="52" t="str">
        <f t="shared" si="71"/>
        <v>C381 Hitchhikers (Sub-Cause)</v>
      </c>
      <c r="J669" s="52" t="str">
        <f t="shared" si="72"/>
        <v>C161 Boarding or alighting when door closing</v>
      </c>
      <c r="K669" s="52" t="str">
        <f t="shared" si="73"/>
        <v>C381 Hitchhikers (Sub-Cause)</v>
      </c>
      <c r="L669" s="52" t="s">
        <v>577</v>
      </c>
      <c r="M669" s="52" t="s">
        <v>1296</v>
      </c>
      <c r="N669" s="52" t="str">
        <f t="shared" si="77"/>
        <v>H069 Legal/Illegal pedestrian(s) in path of vehicles in Emergency Stopping Bay</v>
      </c>
      <c r="O669" s="52" t="s">
        <v>119</v>
      </c>
      <c r="P669" s="52" t="str">
        <f t="shared" si="76"/>
        <v>Haz_24 Emergency Stopping Bays</v>
      </c>
    </row>
    <row r="670" spans="1:16" x14ac:dyDescent="0.2">
      <c r="A670" s="52" t="s">
        <v>467</v>
      </c>
      <c r="B670" s="52" t="s">
        <v>947</v>
      </c>
      <c r="C670" s="52" t="str">
        <f t="shared" si="70"/>
        <v>I6 Vehicle hits pedestrian(s) / Cyclist(s)</v>
      </c>
      <c r="E670" s="52" t="s">
        <v>85</v>
      </c>
      <c r="F670" s="52" t="s">
        <v>580</v>
      </c>
      <c r="G670" s="52" t="s">
        <v>547</v>
      </c>
      <c r="H670" s="52" t="s">
        <v>581</v>
      </c>
      <c r="I670" s="52" t="str">
        <f t="shared" si="71"/>
        <v>C420 People getting out of vehicle on driver's side (Sub-Cause)</v>
      </c>
      <c r="J670" s="52" t="str">
        <f t="shared" si="72"/>
        <v xml:space="preserve">C187 Vandalism by drivers </v>
      </c>
      <c r="K670" s="52" t="str">
        <f t="shared" si="73"/>
        <v>C420 People getting out of vehicle on driver's side (Sub-Cause)</v>
      </c>
      <c r="L670" s="52" t="s">
        <v>577</v>
      </c>
      <c r="M670" s="52" t="s">
        <v>1296</v>
      </c>
      <c r="N670" s="52" t="str">
        <f t="shared" si="77"/>
        <v>H069 Legal/Illegal pedestrian(s) in path of vehicles in Emergency Stopping Bay</v>
      </c>
      <c r="O670" s="52" t="s">
        <v>119</v>
      </c>
      <c r="P670" s="52" t="str">
        <f t="shared" si="76"/>
        <v>Haz_24 Emergency Stopping Bays</v>
      </c>
    </row>
    <row r="671" spans="1:16" x14ac:dyDescent="0.2">
      <c r="A671" s="52" t="s">
        <v>467</v>
      </c>
      <c r="B671" s="52" t="s">
        <v>947</v>
      </c>
      <c r="C671" s="52" t="str">
        <f t="shared" si="70"/>
        <v>I6 Vehicle hits pedestrian(s) / Cyclist(s)</v>
      </c>
      <c r="E671" s="52" t="s">
        <v>85</v>
      </c>
      <c r="F671" s="52" t="s">
        <v>588</v>
      </c>
      <c r="G671" s="52" t="s">
        <v>506</v>
      </c>
      <c r="H671" s="52" t="s">
        <v>589</v>
      </c>
      <c r="I671" s="52" t="str">
        <f t="shared" si="71"/>
        <v>C422 Person(s) asking for directions (Sub-Cause)</v>
      </c>
      <c r="J671" s="52" t="str">
        <f t="shared" si="72"/>
        <v>C161 Boarding or alighting when door closing</v>
      </c>
      <c r="K671" s="52" t="str">
        <f t="shared" si="73"/>
        <v>C422 Person(s) asking for directions (Sub-Cause)</v>
      </c>
      <c r="L671" s="52" t="s">
        <v>577</v>
      </c>
      <c r="M671" s="52" t="s">
        <v>1296</v>
      </c>
      <c r="N671" s="52" t="str">
        <f t="shared" si="77"/>
        <v>H069 Legal/Illegal pedestrian(s) in path of vehicles in Emergency Stopping Bay</v>
      </c>
      <c r="O671" s="52" t="s">
        <v>119</v>
      </c>
      <c r="P671" s="52" t="str">
        <f t="shared" si="76"/>
        <v>Haz_24 Emergency Stopping Bays</v>
      </c>
    </row>
    <row r="672" spans="1:16" x14ac:dyDescent="0.2">
      <c r="A672" s="52" t="s">
        <v>467</v>
      </c>
      <c r="B672" s="52" t="s">
        <v>947</v>
      </c>
      <c r="C672" s="52" t="str">
        <f t="shared" si="70"/>
        <v>I6 Vehicle hits pedestrian(s) / Cyclist(s)</v>
      </c>
      <c r="E672" s="52" t="s">
        <v>85</v>
      </c>
      <c r="F672" s="52" t="s">
        <v>590</v>
      </c>
      <c r="G672" s="52" t="s">
        <v>547</v>
      </c>
      <c r="H672" s="52" t="s">
        <v>591</v>
      </c>
      <c r="I672" s="52" t="str">
        <f t="shared" si="71"/>
        <v>C423 Person(s) investigating problem with vehicle (Sub-Cause)</v>
      </c>
      <c r="J672" s="52" t="str">
        <f t="shared" si="72"/>
        <v xml:space="preserve">C187 Vandalism by drivers </v>
      </c>
      <c r="K672" s="52" t="str">
        <f t="shared" si="73"/>
        <v>C423 Person(s) investigating problem with vehicle (Sub-Cause)</v>
      </c>
      <c r="L672" s="52" t="s">
        <v>577</v>
      </c>
      <c r="M672" s="52" t="s">
        <v>1296</v>
      </c>
      <c r="N672" s="52" t="str">
        <f t="shared" si="77"/>
        <v>H069 Legal/Illegal pedestrian(s) in path of vehicles in Emergency Stopping Bay</v>
      </c>
      <c r="O672" s="52" t="s">
        <v>119</v>
      </c>
      <c r="P672" s="52" t="str">
        <f t="shared" si="76"/>
        <v>Haz_24 Emergency Stopping Bays</v>
      </c>
    </row>
    <row r="673" spans="1:16" x14ac:dyDescent="0.2">
      <c r="A673" s="52" t="s">
        <v>467</v>
      </c>
      <c r="B673" s="52" t="s">
        <v>947</v>
      </c>
      <c r="C673" s="52" t="str">
        <f t="shared" si="70"/>
        <v>I6 Vehicle hits pedestrian(s) / Cyclist(s)</v>
      </c>
      <c r="E673" s="52" t="s">
        <v>85</v>
      </c>
      <c r="F673" s="52" t="s">
        <v>592</v>
      </c>
      <c r="G673" s="52" t="s">
        <v>547</v>
      </c>
      <c r="H673" s="52" t="s">
        <v>593</v>
      </c>
      <c r="I673" s="52" t="str">
        <f t="shared" si="71"/>
        <v>C424 Person(s) walking to emergency roadside telephone (Sub-Cause)</v>
      </c>
      <c r="J673" s="52" t="str">
        <f t="shared" si="72"/>
        <v xml:space="preserve">C187 Vandalism by drivers </v>
      </c>
      <c r="K673" s="52" t="str">
        <f t="shared" si="73"/>
        <v>C424 Person(s) walking to emergency roadside telephone (Sub-Cause)</v>
      </c>
      <c r="L673" s="52" t="s">
        <v>577</v>
      </c>
      <c r="M673" s="52" t="s">
        <v>1296</v>
      </c>
      <c r="N673" s="52" t="str">
        <f t="shared" si="77"/>
        <v>H069 Legal/Illegal pedestrian(s) in path of vehicles in Emergency Stopping Bay</v>
      </c>
      <c r="O673" s="52" t="s">
        <v>119</v>
      </c>
      <c r="P673" s="52" t="str">
        <f t="shared" si="76"/>
        <v>Haz_24 Emergency Stopping Bays</v>
      </c>
    </row>
    <row r="674" spans="1:16" x14ac:dyDescent="0.2">
      <c r="A674" s="52" t="s">
        <v>467</v>
      </c>
      <c r="B674" s="52" t="s">
        <v>947</v>
      </c>
      <c r="C674" s="52" t="str">
        <f t="shared" si="70"/>
        <v>I6 Vehicle hits pedestrian(s) / Cyclist(s)</v>
      </c>
      <c r="E674" s="52" t="s">
        <v>85</v>
      </c>
      <c r="F674" s="52" t="s">
        <v>594</v>
      </c>
      <c r="G674" s="52" t="s">
        <v>506</v>
      </c>
      <c r="H674" s="52" t="s">
        <v>595</v>
      </c>
      <c r="I674" s="52" t="str">
        <f t="shared" si="71"/>
        <v>C425 Person(s) walking to use emergency telephone from elsewhere (Sub-Cause)</v>
      </c>
      <c r="J674" s="52" t="str">
        <f t="shared" si="72"/>
        <v>C161 Boarding or alighting when door closing</v>
      </c>
      <c r="K674" s="52" t="str">
        <f t="shared" si="73"/>
        <v>C425 Person(s) walking to use emergency telephone from elsewhere (Sub-Cause)</v>
      </c>
      <c r="L674" s="52" t="s">
        <v>577</v>
      </c>
      <c r="M674" s="52" t="s">
        <v>1296</v>
      </c>
      <c r="N674" s="52" t="str">
        <f t="shared" si="77"/>
        <v>H069 Legal/Illegal pedestrian(s) in path of vehicles in Emergency Stopping Bay</v>
      </c>
      <c r="O674" s="52" t="s">
        <v>119</v>
      </c>
      <c r="P674" s="52" t="str">
        <f t="shared" si="76"/>
        <v>Haz_24 Emergency Stopping Bays</v>
      </c>
    </row>
    <row r="675" spans="1:16" x14ac:dyDescent="0.2">
      <c r="A675" s="52" t="s">
        <v>111</v>
      </c>
      <c r="B675" s="52" t="s">
        <v>112</v>
      </c>
      <c r="C675" s="52" t="str">
        <f t="shared" si="70"/>
        <v>I1 Vehicles collide in/on roadway</v>
      </c>
      <c r="E675" s="52" t="s">
        <v>85</v>
      </c>
      <c r="F675" s="52" t="s">
        <v>569</v>
      </c>
      <c r="G675" s="52" t="s">
        <v>114</v>
      </c>
      <c r="H675" s="52" t="s">
        <v>570</v>
      </c>
      <c r="I675" s="52" t="str">
        <f t="shared" si="71"/>
        <v>C426 Driver is unsure whether stopping in Emergency Stopping Bay is permitted</v>
      </c>
      <c r="J675" s="52" t="str">
        <f t="shared" si="72"/>
        <v>C426 Driver is unsure whether stopping in Emergency Stopping Bay is permitted</v>
      </c>
      <c r="K675" s="52" t="str">
        <f t="shared" si="73"/>
        <v/>
      </c>
      <c r="L675" s="52" t="s">
        <v>571</v>
      </c>
      <c r="M675" s="52" t="s">
        <v>1294</v>
      </c>
      <c r="N675" s="52" t="str">
        <f t="shared" si="77"/>
        <v>H067 Driver changes mind about entering Emergency Stopping Bay</v>
      </c>
      <c r="O675" s="52" t="s">
        <v>119</v>
      </c>
      <c r="P675" s="52" t="str">
        <f t="shared" si="76"/>
        <v>Haz_24 Emergency Stopping Bays</v>
      </c>
    </row>
    <row r="676" spans="1:16" x14ac:dyDescent="0.2">
      <c r="A676" s="52" t="s">
        <v>111</v>
      </c>
      <c r="B676" s="52" t="s">
        <v>112</v>
      </c>
      <c r="C676" s="52" t="str">
        <f t="shared" si="70"/>
        <v>I1 Vehicles collide in/on roadway</v>
      </c>
      <c r="E676" s="52" t="s">
        <v>85</v>
      </c>
      <c r="F676" s="52" t="s">
        <v>569</v>
      </c>
      <c r="G676" s="52" t="s">
        <v>114</v>
      </c>
      <c r="H676" s="52" t="s">
        <v>570</v>
      </c>
      <c r="I676" s="52" t="str">
        <f t="shared" si="71"/>
        <v>C426 Driver is unsure whether stopping in Emergency Stopping Bay is permitted</v>
      </c>
      <c r="J676" s="52" t="str">
        <f t="shared" si="72"/>
        <v>C426 Driver is unsure whether stopping in Emergency Stopping Bay is permitted</v>
      </c>
      <c r="K676" s="52" t="str">
        <f t="shared" si="73"/>
        <v/>
      </c>
      <c r="L676" s="52" t="s">
        <v>610</v>
      </c>
      <c r="M676" s="52" t="s">
        <v>1301</v>
      </c>
      <c r="N676" s="52" t="str">
        <f t="shared" si="77"/>
        <v>H074 Vehicle misjudges entry to Emergency Stopping Bay</v>
      </c>
      <c r="O676" s="52" t="s">
        <v>119</v>
      </c>
      <c r="P676" s="52" t="str">
        <f t="shared" si="76"/>
        <v>Haz_24 Emergency Stopping Bays</v>
      </c>
    </row>
    <row r="677" spans="1:16" x14ac:dyDescent="0.2">
      <c r="A677" s="52" t="s">
        <v>111</v>
      </c>
      <c r="B677" s="52" t="s">
        <v>112</v>
      </c>
      <c r="C677" s="52" t="str">
        <f t="shared" si="70"/>
        <v>I1 Vehicles collide in/on roadway</v>
      </c>
      <c r="E677" s="52" t="s">
        <v>85</v>
      </c>
      <c r="F677" s="52" t="s">
        <v>572</v>
      </c>
      <c r="G677" s="52" t="s">
        <v>114</v>
      </c>
      <c r="H677" s="52" t="s">
        <v>1303</v>
      </c>
      <c r="I677" s="52" t="str">
        <f t="shared" si="71"/>
        <v>C427 Driver realises he/she does not have time to stop safely in ESB</v>
      </c>
      <c r="J677" s="52" t="str">
        <f t="shared" si="72"/>
        <v>C427 Driver realises he/she does not have time to stop safely in ESB</v>
      </c>
      <c r="K677" s="52" t="str">
        <f t="shared" si="73"/>
        <v/>
      </c>
      <c r="L677" s="52" t="s">
        <v>571</v>
      </c>
      <c r="M677" s="52" t="s">
        <v>1294</v>
      </c>
      <c r="N677" s="52" t="str">
        <f t="shared" si="77"/>
        <v>H067 Driver changes mind about entering Emergency Stopping Bay</v>
      </c>
      <c r="O677" s="52" t="s">
        <v>119</v>
      </c>
      <c r="P677" s="52" t="str">
        <f t="shared" si="76"/>
        <v>Haz_24 Emergency Stopping Bays</v>
      </c>
    </row>
    <row r="678" spans="1:16" x14ac:dyDescent="0.2">
      <c r="A678" s="52" t="s">
        <v>111</v>
      </c>
      <c r="B678" s="52" t="s">
        <v>112</v>
      </c>
      <c r="C678" s="52" t="str">
        <f t="shared" si="70"/>
        <v>I1 Vehicles collide in/on roadway</v>
      </c>
      <c r="E678" s="52" t="s">
        <v>85</v>
      </c>
      <c r="F678" s="52" t="s">
        <v>572</v>
      </c>
      <c r="G678" s="52" t="s">
        <v>114</v>
      </c>
      <c r="H678" s="52" t="s">
        <v>1303</v>
      </c>
      <c r="I678" s="52" t="str">
        <f t="shared" si="71"/>
        <v>C427 Driver realises he/she does not have time to stop safely in ESB</v>
      </c>
      <c r="J678" s="52" t="str">
        <f t="shared" si="72"/>
        <v>C427 Driver realises he/she does not have time to stop safely in ESB</v>
      </c>
      <c r="K678" s="52" t="str">
        <f t="shared" si="73"/>
        <v/>
      </c>
      <c r="L678" s="52" t="s">
        <v>610</v>
      </c>
      <c r="M678" s="52" t="s">
        <v>1301</v>
      </c>
      <c r="N678" s="52" t="str">
        <f t="shared" si="77"/>
        <v>H074 Vehicle misjudges entry to Emergency Stopping Bay</v>
      </c>
      <c r="O678" s="52" t="s">
        <v>119</v>
      </c>
      <c r="P678" s="52" t="str">
        <f t="shared" si="76"/>
        <v>Haz_24 Emergency Stopping Bays</v>
      </c>
    </row>
    <row r="679" spans="1:16" x14ac:dyDescent="0.2">
      <c r="A679" s="52" t="s">
        <v>111</v>
      </c>
      <c r="B679" s="52" t="s">
        <v>112</v>
      </c>
      <c r="C679" s="52" t="str">
        <f t="shared" si="70"/>
        <v>I1 Vehicles collide in/on roadway</v>
      </c>
      <c r="E679" s="52" t="s">
        <v>85</v>
      </c>
      <c r="F679" s="52" t="s">
        <v>573</v>
      </c>
      <c r="G679" s="52" t="s">
        <v>114</v>
      </c>
      <c r="H679" s="52" t="s">
        <v>1304</v>
      </c>
      <c r="I679" s="52" t="str">
        <f t="shared" si="71"/>
        <v>C428 Driver realises that there is not enough room to enter the ESB</v>
      </c>
      <c r="J679" s="52" t="str">
        <f t="shared" si="72"/>
        <v>C428 Driver realises that there is not enough room to enter the ESB</v>
      </c>
      <c r="K679" s="52" t="str">
        <f t="shared" si="73"/>
        <v/>
      </c>
      <c r="L679" s="52" t="s">
        <v>571</v>
      </c>
      <c r="M679" s="52" t="s">
        <v>1294</v>
      </c>
      <c r="N679" s="52" t="str">
        <f t="shared" si="77"/>
        <v>H067 Driver changes mind about entering Emergency Stopping Bay</v>
      </c>
      <c r="O679" s="52" t="s">
        <v>119</v>
      </c>
      <c r="P679" s="52" t="str">
        <f t="shared" si="76"/>
        <v>Haz_24 Emergency Stopping Bays</v>
      </c>
    </row>
    <row r="680" spans="1:16" x14ac:dyDescent="0.2">
      <c r="A680" s="65" t="s">
        <v>111</v>
      </c>
      <c r="B680" s="65" t="s">
        <v>112</v>
      </c>
      <c r="C680" s="65" t="str">
        <f t="shared" si="70"/>
        <v>I1 Vehicles collide in/on roadway</v>
      </c>
      <c r="D680" s="65"/>
      <c r="E680" s="65" t="s">
        <v>85</v>
      </c>
      <c r="F680" s="65" t="s">
        <v>573</v>
      </c>
      <c r="G680" s="65" t="s">
        <v>114</v>
      </c>
      <c r="H680" s="65" t="s">
        <v>1304</v>
      </c>
      <c r="I680" s="65" t="str">
        <f t="shared" si="71"/>
        <v>C428 Driver realises that there is not enough room to enter the ESB</v>
      </c>
      <c r="J680" s="65" t="str">
        <f t="shared" si="72"/>
        <v>C428 Driver realises that there is not enough room to enter the ESB</v>
      </c>
      <c r="K680" s="65" t="str">
        <f t="shared" si="73"/>
        <v/>
      </c>
      <c r="L680" s="65" t="s">
        <v>610</v>
      </c>
      <c r="M680" s="65" t="s">
        <v>1301</v>
      </c>
      <c r="N680" s="65" t="str">
        <f t="shared" si="77"/>
        <v>H074 Vehicle misjudges entry to Emergency Stopping Bay</v>
      </c>
      <c r="O680" s="65" t="s">
        <v>119</v>
      </c>
      <c r="P680" s="65" t="str">
        <f t="shared" si="76"/>
        <v>Haz_24 Emergency Stopping Bays</v>
      </c>
    </row>
    <row r="681" spans="1:16" x14ac:dyDescent="0.2">
      <c r="A681" s="65" t="s">
        <v>111</v>
      </c>
      <c r="B681" s="65" t="s">
        <v>112</v>
      </c>
      <c r="C681" s="65" t="str">
        <f t="shared" si="70"/>
        <v>I1 Vehicles collide in/on roadway</v>
      </c>
      <c r="D681" s="65"/>
      <c r="E681" s="65" t="s">
        <v>85</v>
      </c>
      <c r="F681" s="65" t="s">
        <v>598</v>
      </c>
      <c r="G681" s="65" t="s">
        <v>114</v>
      </c>
      <c r="H681" s="65" t="s">
        <v>599</v>
      </c>
      <c r="I681" s="65" t="str">
        <f t="shared" si="71"/>
        <v>C429 Driver misunderstands marking, and thinks it is a lane.</v>
      </c>
      <c r="J681" s="65" t="str">
        <f t="shared" si="72"/>
        <v>C429 Driver misunderstands marking, and thinks it is a lane.</v>
      </c>
      <c r="K681" s="65" t="str">
        <f t="shared" si="73"/>
        <v/>
      </c>
      <c r="L681" s="65" t="s">
        <v>600</v>
      </c>
      <c r="M681" s="65" t="s">
        <v>1299</v>
      </c>
      <c r="N681" s="65" t="str">
        <f t="shared" ref="N681:N712" si="78">L681&amp;" "&amp;M681</f>
        <v>H072 Significant incursion of passing vehicle into Emergency Stopping Bay</v>
      </c>
      <c r="O681" s="65" t="s">
        <v>119</v>
      </c>
      <c r="P681" s="65" t="str">
        <f t="shared" si="76"/>
        <v>Haz_24 Emergency Stopping Bays</v>
      </c>
    </row>
    <row r="682" spans="1:16" x14ac:dyDescent="0.2">
      <c r="A682" s="65" t="s">
        <v>111</v>
      </c>
      <c r="B682" s="65" t="s">
        <v>112</v>
      </c>
      <c r="C682" s="65" t="str">
        <f t="shared" si="70"/>
        <v>I1 Vehicles collide in/on roadway</v>
      </c>
      <c r="D682" s="65"/>
      <c r="E682" s="65" t="s">
        <v>85</v>
      </c>
      <c r="F682" s="65" t="s">
        <v>601</v>
      </c>
      <c r="G682" s="65" t="s">
        <v>114</v>
      </c>
      <c r="H682" s="65" t="s">
        <v>602</v>
      </c>
      <c r="I682" s="65" t="str">
        <f t="shared" si="71"/>
        <v>C435 Driver tries to avoid another incident</v>
      </c>
      <c r="J682" s="65" t="str">
        <f t="shared" si="72"/>
        <v>C435 Driver tries to avoid another incident</v>
      </c>
      <c r="K682" s="65" t="str">
        <f t="shared" si="73"/>
        <v/>
      </c>
      <c r="L682" s="65" t="s">
        <v>600</v>
      </c>
      <c r="M682" s="65" t="s">
        <v>1299</v>
      </c>
      <c r="N682" s="65" t="str">
        <f t="shared" si="78"/>
        <v>H072 Significant incursion of passing vehicle into Emergency Stopping Bay</v>
      </c>
      <c r="O682" s="65" t="s">
        <v>119</v>
      </c>
      <c r="P682" s="65" t="str">
        <f t="shared" si="76"/>
        <v>Haz_24 Emergency Stopping Bays</v>
      </c>
    </row>
    <row r="683" spans="1:16" x14ac:dyDescent="0.2">
      <c r="A683" s="65" t="s">
        <v>111</v>
      </c>
      <c r="B683" s="65" t="s">
        <v>112</v>
      </c>
      <c r="C683" s="65" t="str">
        <f t="shared" si="70"/>
        <v>I1 Vehicles collide in/on roadway</v>
      </c>
      <c r="D683" s="65"/>
      <c r="E683" s="65" t="s">
        <v>85</v>
      </c>
      <c r="F683" s="65" t="s">
        <v>603</v>
      </c>
      <c r="G683" s="65" t="s">
        <v>114</v>
      </c>
      <c r="H683" s="65" t="s">
        <v>1307</v>
      </c>
      <c r="I683" s="65" t="str">
        <f t="shared" si="71"/>
        <v>C436 Another vehicle in ESB does not leave enough space</v>
      </c>
      <c r="J683" s="65" t="str">
        <f t="shared" si="72"/>
        <v>C436 Another vehicle in ESB does not leave enough space</v>
      </c>
      <c r="K683" s="65" t="str">
        <f t="shared" si="73"/>
        <v/>
      </c>
      <c r="L683" s="65" t="s">
        <v>604</v>
      </c>
      <c r="M683" s="65" t="s">
        <v>1300</v>
      </c>
      <c r="N683" s="65" t="str">
        <f t="shared" si="78"/>
        <v>H073 Vehicle in Emergency Stopping Bay obtrudes onto LBS1</v>
      </c>
      <c r="O683" s="65" t="s">
        <v>119</v>
      </c>
      <c r="P683" s="65" t="str">
        <f t="shared" si="76"/>
        <v>Haz_24 Emergency Stopping Bays</v>
      </c>
    </row>
    <row r="684" spans="1:16" x14ac:dyDescent="0.2">
      <c r="A684" s="65" t="s">
        <v>462</v>
      </c>
      <c r="B684" s="65" t="s">
        <v>463</v>
      </c>
      <c r="C684" s="65" t="str">
        <f t="shared" si="70"/>
        <v>I7 Personal Harm (Non Collision)</v>
      </c>
      <c r="D684" s="65"/>
      <c r="E684" s="65" t="s">
        <v>85</v>
      </c>
      <c r="F684" s="65" t="s">
        <v>1290</v>
      </c>
      <c r="G684" s="65" t="s">
        <v>114</v>
      </c>
      <c r="H684" s="65" t="s">
        <v>1292</v>
      </c>
      <c r="I684" s="65" t="str">
        <f t="shared" si="71"/>
        <v>C462 Difference in friction between line and surrounding road surface</v>
      </c>
      <c r="J684" s="65" t="str">
        <f t="shared" si="72"/>
        <v>C462 Difference in friction between line and surrounding road surface</v>
      </c>
      <c r="K684" s="65" t="str">
        <f t="shared" si="73"/>
        <v/>
      </c>
      <c r="L684" s="65" t="s">
        <v>596</v>
      </c>
      <c r="M684" s="65" t="s">
        <v>1297</v>
      </c>
      <c r="N684" s="65" t="str">
        <f t="shared" si="78"/>
        <v>H070 Motorcyclist falls off crossing line on entry to Emergency Stopping Bay</v>
      </c>
      <c r="O684" s="65" t="s">
        <v>119</v>
      </c>
      <c r="P684" s="65" t="str">
        <f t="shared" si="76"/>
        <v>Haz_24 Emergency Stopping Bays</v>
      </c>
    </row>
    <row r="685" spans="1:16" x14ac:dyDescent="0.2">
      <c r="A685" s="65" t="s">
        <v>462</v>
      </c>
      <c r="B685" s="65" t="s">
        <v>463</v>
      </c>
      <c r="C685" s="65" t="str">
        <f t="shared" si="70"/>
        <v>I7 Personal Harm (Non Collision)</v>
      </c>
      <c r="D685" s="65"/>
      <c r="E685" s="65" t="s">
        <v>85</v>
      </c>
      <c r="F685" s="65" t="s">
        <v>1291</v>
      </c>
      <c r="G685" s="65" t="s">
        <v>114</v>
      </c>
      <c r="H685" s="65" t="s">
        <v>1293</v>
      </c>
      <c r="I685" s="65" t="str">
        <f t="shared" si="71"/>
        <v>C463 Line not suitable for Motorcyclists to cross</v>
      </c>
      <c r="J685" s="65" t="str">
        <f t="shared" si="72"/>
        <v>C463 Line not suitable for Motorcyclists to cross</v>
      </c>
      <c r="K685" s="65" t="str">
        <f t="shared" si="73"/>
        <v/>
      </c>
      <c r="L685" s="65" t="s">
        <v>596</v>
      </c>
      <c r="M685" s="65" t="s">
        <v>1297</v>
      </c>
      <c r="N685" s="65" t="str">
        <f t="shared" si="78"/>
        <v>H070 Motorcyclist falls off crossing line on entry to Emergency Stopping Bay</v>
      </c>
      <c r="O685" s="65" t="s">
        <v>119</v>
      </c>
      <c r="P685" s="65" t="str">
        <f t="shared" si="76"/>
        <v>Haz_24 Emergency Stopping Bays</v>
      </c>
    </row>
    <row r="686" spans="1:16" x14ac:dyDescent="0.2">
      <c r="A686" s="65" t="s">
        <v>111</v>
      </c>
      <c r="B686" s="65" t="s">
        <v>112</v>
      </c>
      <c r="C686" s="65" t="str">
        <f t="shared" si="70"/>
        <v>I1 Vehicles collide in/on roadway</v>
      </c>
      <c r="D686" s="65"/>
      <c r="E686" s="65" t="s">
        <v>88</v>
      </c>
      <c r="F686" s="65" t="s">
        <v>632</v>
      </c>
      <c r="G686" s="65" t="s">
        <v>114</v>
      </c>
      <c r="H686" s="65" t="s">
        <v>633</v>
      </c>
      <c r="I686" s="65" t="str">
        <f t="shared" si="71"/>
        <v xml:space="preserve">C100 Addressing error in system data or roadside controller </v>
      </c>
      <c r="J686" s="65" t="str">
        <f t="shared" si="72"/>
        <v xml:space="preserve">C100 Addressing error in system data or roadside controller </v>
      </c>
      <c r="K686" s="65" t="str">
        <f t="shared" si="73"/>
        <v/>
      </c>
      <c r="L686" s="65" t="s">
        <v>634</v>
      </c>
      <c r="M686" s="65" t="s">
        <v>635</v>
      </c>
      <c r="N686" s="65" t="str">
        <f t="shared" si="78"/>
        <v>H078 Lane diverts into lane with incident due to technical failure</v>
      </c>
      <c r="O686" s="65" t="s">
        <v>119</v>
      </c>
      <c r="P686" s="65" t="str">
        <f t="shared" si="76"/>
        <v>Haz_25 System Issues</v>
      </c>
    </row>
    <row r="687" spans="1:16" x14ac:dyDescent="0.2">
      <c r="A687" s="61" t="s">
        <v>111</v>
      </c>
      <c r="B687" s="63" t="s">
        <v>112</v>
      </c>
      <c r="C687" s="63" t="str">
        <f t="shared" si="70"/>
        <v>I1 Vehicles collide in/on roadway</v>
      </c>
      <c r="D687" s="63"/>
      <c r="E687" s="63" t="s">
        <v>88</v>
      </c>
      <c r="F687" s="63" t="s">
        <v>677</v>
      </c>
      <c r="G687" s="63" t="s">
        <v>114</v>
      </c>
      <c r="H687" s="63" t="s">
        <v>678</v>
      </c>
      <c r="I687" s="63" t="str">
        <f t="shared" si="71"/>
        <v>C108 Drivers react too quickly to changing lane diversion signs/signals</v>
      </c>
      <c r="J687" s="63" t="str">
        <f t="shared" si="72"/>
        <v>C108 Drivers react too quickly to changing lane diversion signs/signals</v>
      </c>
      <c r="K687" s="63" t="str">
        <f t="shared" si="73"/>
        <v/>
      </c>
      <c r="L687" s="63" t="s">
        <v>679</v>
      </c>
      <c r="M687" s="63" t="s">
        <v>680</v>
      </c>
      <c r="N687" s="63" t="str">
        <f t="shared" si="78"/>
        <v>H086 Vehicle decelerates suddenly in response to signals</v>
      </c>
      <c r="O687" s="63" t="s">
        <v>119</v>
      </c>
      <c r="P687" s="64" t="str">
        <f t="shared" si="76"/>
        <v>Haz_25 System Issues</v>
      </c>
    </row>
    <row r="688" spans="1:16" x14ac:dyDescent="0.2">
      <c r="A688" s="61" t="s">
        <v>111</v>
      </c>
      <c r="B688" s="63" t="s">
        <v>112</v>
      </c>
      <c r="C688" s="63" t="str">
        <f t="shared" si="70"/>
        <v>I1 Vehicles collide in/on roadway</v>
      </c>
      <c r="D688" s="63"/>
      <c r="E688" s="63" t="s">
        <v>88</v>
      </c>
      <c r="F688" s="63" t="s">
        <v>624</v>
      </c>
      <c r="G688" s="63" t="s">
        <v>114</v>
      </c>
      <c r="H688" s="63" t="s">
        <v>625</v>
      </c>
      <c r="I688" s="63" t="str">
        <f t="shared" si="71"/>
        <v>C134 Fault in system data, signal sequencing rules, etc</v>
      </c>
      <c r="J688" s="63" t="str">
        <f t="shared" si="72"/>
        <v>C134 Fault in system data, signal sequencing rules, etc</v>
      </c>
      <c r="K688" s="63" t="str">
        <f t="shared" si="73"/>
        <v/>
      </c>
      <c r="L688" s="63" t="s">
        <v>620</v>
      </c>
      <c r="M688" s="63" t="s">
        <v>621</v>
      </c>
      <c r="N688" s="63" t="str">
        <f t="shared" si="78"/>
        <v>H076 Conflicting signs and signals are set</v>
      </c>
      <c r="O688" s="63" t="s">
        <v>116</v>
      </c>
      <c r="P688" s="64" t="str">
        <f t="shared" si="76"/>
        <v>Haz_25 System Issues</v>
      </c>
    </row>
    <row r="689" spans="1:16" x14ac:dyDescent="0.2">
      <c r="A689" s="61" t="s">
        <v>111</v>
      </c>
      <c r="B689" s="63" t="s">
        <v>112</v>
      </c>
      <c r="C689" s="63" t="str">
        <f t="shared" si="70"/>
        <v>I1 Vehicles collide in/on roadway</v>
      </c>
      <c r="D689" s="63"/>
      <c r="E689" s="63" t="s">
        <v>88</v>
      </c>
      <c r="F689" s="63" t="s">
        <v>457</v>
      </c>
      <c r="G689" s="63" t="s">
        <v>114</v>
      </c>
      <c r="H689" s="63" t="s">
        <v>674</v>
      </c>
      <c r="I689" s="63" t="str">
        <f t="shared" si="71"/>
        <v xml:space="preserve">C197 Maintenance error </v>
      </c>
      <c r="J689" s="63" t="str">
        <f t="shared" si="72"/>
        <v xml:space="preserve">C197 Maintenance error </v>
      </c>
      <c r="K689" s="63" t="str">
        <f t="shared" si="73"/>
        <v/>
      </c>
      <c r="L689" s="63" t="s">
        <v>668</v>
      </c>
      <c r="M689" s="63" t="s">
        <v>669</v>
      </c>
      <c r="N689" s="63" t="str">
        <f t="shared" si="78"/>
        <v>H084 Unable to remove settings of signs or signals after incidents</v>
      </c>
      <c r="O689" s="63" t="s">
        <v>119</v>
      </c>
      <c r="P689" s="64" t="str">
        <f t="shared" si="76"/>
        <v>Haz_25 System Issues</v>
      </c>
    </row>
    <row r="690" spans="1:16" x14ac:dyDescent="0.2">
      <c r="A690" s="61" t="s">
        <v>111</v>
      </c>
      <c r="B690" s="63" t="s">
        <v>112</v>
      </c>
      <c r="C690" s="63" t="str">
        <f t="shared" si="70"/>
        <v>I1 Vehicles collide in/on roadway</v>
      </c>
      <c r="D690" s="63"/>
      <c r="E690" s="63" t="s">
        <v>88</v>
      </c>
      <c r="F690" s="63" t="s">
        <v>457</v>
      </c>
      <c r="G690" s="63" t="s">
        <v>114</v>
      </c>
      <c r="H690" s="63" t="s">
        <v>674</v>
      </c>
      <c r="I690" s="63" t="str">
        <f t="shared" si="71"/>
        <v xml:space="preserve">C197 Maintenance error </v>
      </c>
      <c r="J690" s="63" t="str">
        <f t="shared" si="72"/>
        <v xml:space="preserve">C197 Maintenance error </v>
      </c>
      <c r="K690" s="63" t="str">
        <f t="shared" si="73"/>
        <v/>
      </c>
      <c r="L690" s="63" t="s">
        <v>672</v>
      </c>
      <c r="M690" s="63" t="s">
        <v>673</v>
      </c>
      <c r="N690" s="63" t="str">
        <f t="shared" si="78"/>
        <v>H085 Unable to set signs and signals to protect incidents</v>
      </c>
      <c r="O690" s="63" t="s">
        <v>116</v>
      </c>
      <c r="P690" s="64" t="str">
        <f t="shared" si="76"/>
        <v>Haz_25 System Issues</v>
      </c>
    </row>
    <row r="691" spans="1:16" x14ac:dyDescent="0.2">
      <c r="A691" s="61" t="s">
        <v>111</v>
      </c>
      <c r="B691" s="63" t="s">
        <v>112</v>
      </c>
      <c r="C691" s="63" t="str">
        <f t="shared" si="70"/>
        <v>I1 Vehicles collide in/on roadway</v>
      </c>
      <c r="D691" s="63"/>
      <c r="E691" s="63" t="s">
        <v>88</v>
      </c>
      <c r="F691" s="63" t="s">
        <v>626</v>
      </c>
      <c r="G691" s="63" t="s">
        <v>114</v>
      </c>
      <c r="H691" s="63" t="s">
        <v>627</v>
      </c>
      <c r="I691" s="63" t="str">
        <f t="shared" si="71"/>
        <v xml:space="preserve">C211 Mismatch between fixed signs and variable signs and signals </v>
      </c>
      <c r="J691" s="63" t="str">
        <f t="shared" si="72"/>
        <v xml:space="preserve">C211 Mismatch between fixed signs and variable signs and signals </v>
      </c>
      <c r="K691" s="63" t="str">
        <f t="shared" si="73"/>
        <v/>
      </c>
      <c r="L691" s="63" t="s">
        <v>620</v>
      </c>
      <c r="M691" s="63" t="s">
        <v>621</v>
      </c>
      <c r="N691" s="63" t="str">
        <f t="shared" si="78"/>
        <v>H076 Conflicting signs and signals are set</v>
      </c>
      <c r="O691" s="63" t="s">
        <v>116</v>
      </c>
      <c r="P691" s="64" t="str">
        <f t="shared" si="76"/>
        <v>Haz_25 System Issues</v>
      </c>
    </row>
    <row r="692" spans="1:16" x14ac:dyDescent="0.2">
      <c r="A692" s="61" t="s">
        <v>111</v>
      </c>
      <c r="B692" s="63" t="s">
        <v>112</v>
      </c>
      <c r="C692" s="63" t="str">
        <f t="shared" si="70"/>
        <v>I1 Vehicles collide in/on roadway</v>
      </c>
      <c r="D692" s="63"/>
      <c r="E692" s="63" t="s">
        <v>88</v>
      </c>
      <c r="F692" s="63" t="s">
        <v>654</v>
      </c>
      <c r="G692" s="63" t="s">
        <v>114</v>
      </c>
      <c r="H692" s="63" t="s">
        <v>655</v>
      </c>
      <c r="I692" s="63" t="str">
        <f t="shared" si="71"/>
        <v xml:space="preserve">C237 Operator error - signals cleared before incident is cleared </v>
      </c>
      <c r="J692" s="63" t="str">
        <f t="shared" si="72"/>
        <v xml:space="preserve">C237 Operator error - signals cleared before incident is cleared </v>
      </c>
      <c r="K692" s="63" t="str">
        <f t="shared" si="73"/>
        <v/>
      </c>
      <c r="L692" s="63" t="s">
        <v>656</v>
      </c>
      <c r="M692" s="63" t="s">
        <v>657</v>
      </c>
      <c r="N692" s="63" t="str">
        <f t="shared" si="78"/>
        <v>H081 Signals change while TO/ emergency services are still on motorway</v>
      </c>
      <c r="O692" s="63" t="s">
        <v>119</v>
      </c>
      <c r="P692" s="64" t="str">
        <f t="shared" si="76"/>
        <v>Haz_25 System Issues</v>
      </c>
    </row>
    <row r="693" spans="1:16" x14ac:dyDescent="0.2">
      <c r="A693" s="61" t="s">
        <v>111</v>
      </c>
      <c r="B693" s="63" t="s">
        <v>112</v>
      </c>
      <c r="C693" s="63" t="str">
        <f t="shared" si="70"/>
        <v>I1 Vehicles collide in/on roadway</v>
      </c>
      <c r="D693" s="63"/>
      <c r="E693" s="63" t="s">
        <v>88</v>
      </c>
      <c r="F693" s="63" t="s">
        <v>648</v>
      </c>
      <c r="G693" s="63" t="s">
        <v>114</v>
      </c>
      <c r="H693" s="63" t="s">
        <v>649</v>
      </c>
      <c r="I693" s="63" t="str">
        <f t="shared" si="71"/>
        <v xml:space="preserve">C241 Operator error: made aware of need but does not take action </v>
      </c>
      <c r="J693" s="63" t="str">
        <f t="shared" si="72"/>
        <v xml:space="preserve">C241 Operator error: made aware of need but does not take action </v>
      </c>
      <c r="K693" s="63" t="str">
        <f t="shared" si="73"/>
        <v/>
      </c>
      <c r="L693" s="63" t="s">
        <v>638</v>
      </c>
      <c r="M693" s="63" t="s">
        <v>639</v>
      </c>
      <c r="N693" s="63" t="str">
        <f t="shared" si="78"/>
        <v>H079 Operator fails to remove signals after incident</v>
      </c>
      <c r="O693" s="63" t="s">
        <v>119</v>
      </c>
      <c r="P693" s="64" t="str">
        <f t="shared" si="76"/>
        <v>Haz_25 System Issues</v>
      </c>
    </row>
    <row r="694" spans="1:16" x14ac:dyDescent="0.2">
      <c r="A694" s="61" t="s">
        <v>111</v>
      </c>
      <c r="B694" s="63" t="s">
        <v>112</v>
      </c>
      <c r="C694" s="63" t="str">
        <f t="shared" si="70"/>
        <v>I1 Vehicles collide in/on roadway</v>
      </c>
      <c r="D694" s="63"/>
      <c r="E694" s="63" t="s">
        <v>88</v>
      </c>
      <c r="F694" s="63" t="s">
        <v>648</v>
      </c>
      <c r="G694" s="63" t="s">
        <v>114</v>
      </c>
      <c r="H694" s="63" t="s">
        <v>649</v>
      </c>
      <c r="I694" s="63" t="str">
        <f t="shared" si="71"/>
        <v xml:space="preserve">C241 Operator error: made aware of need but does not take action </v>
      </c>
      <c r="J694" s="63" t="str">
        <f t="shared" si="72"/>
        <v xml:space="preserve">C241 Operator error: made aware of need but does not take action </v>
      </c>
      <c r="K694" s="63" t="str">
        <f t="shared" si="73"/>
        <v/>
      </c>
      <c r="L694" s="63" t="s">
        <v>642</v>
      </c>
      <c r="M694" s="63" t="s">
        <v>643</v>
      </c>
      <c r="N694" s="63" t="str">
        <f t="shared" si="78"/>
        <v>H080 Operator fails to set signals to protect incident in timely manner</v>
      </c>
      <c r="O694" s="63" t="s">
        <v>116</v>
      </c>
      <c r="P694" s="64" t="str">
        <f t="shared" si="76"/>
        <v>Haz_25 System Issues</v>
      </c>
    </row>
    <row r="695" spans="1:16" x14ac:dyDescent="0.2">
      <c r="A695" s="61" t="s">
        <v>111</v>
      </c>
      <c r="B695" s="63" t="s">
        <v>112</v>
      </c>
      <c r="C695" s="63" t="str">
        <f t="shared" si="70"/>
        <v>I1 Vehicles collide in/on roadway</v>
      </c>
      <c r="D695" s="63"/>
      <c r="E695" s="63" t="s">
        <v>88</v>
      </c>
      <c r="F695" s="63" t="s">
        <v>650</v>
      </c>
      <c r="G695" s="63" t="s">
        <v>114</v>
      </c>
      <c r="H695" s="63" t="s">
        <v>651</v>
      </c>
      <c r="I695" s="63" t="str">
        <f t="shared" si="71"/>
        <v xml:space="preserve">C242 Operator fails to answer phone </v>
      </c>
      <c r="J695" s="63" t="str">
        <f t="shared" si="72"/>
        <v xml:space="preserve">C242 Operator fails to answer phone </v>
      </c>
      <c r="K695" s="63" t="str">
        <f t="shared" si="73"/>
        <v/>
      </c>
      <c r="L695" s="63" t="s">
        <v>642</v>
      </c>
      <c r="M695" s="63" t="s">
        <v>643</v>
      </c>
      <c r="N695" s="63" t="str">
        <f t="shared" si="78"/>
        <v>H080 Operator fails to set signals to protect incident in timely manner</v>
      </c>
      <c r="O695" s="63" t="s">
        <v>116</v>
      </c>
      <c r="P695" s="64" t="str">
        <f t="shared" si="76"/>
        <v>Haz_25 System Issues</v>
      </c>
    </row>
    <row r="696" spans="1:16" x14ac:dyDescent="0.2">
      <c r="A696" s="61" t="s">
        <v>111</v>
      </c>
      <c r="B696" s="63" t="s">
        <v>112</v>
      </c>
      <c r="C696" s="63" t="str">
        <f t="shared" si="70"/>
        <v>I1 Vehicles collide in/on roadway</v>
      </c>
      <c r="D696" s="63"/>
      <c r="E696" s="63" t="s">
        <v>88</v>
      </c>
      <c r="F696" s="63" t="s">
        <v>675</v>
      </c>
      <c r="G696" s="63" t="s">
        <v>114</v>
      </c>
      <c r="H696" s="63" t="s">
        <v>676</v>
      </c>
      <c r="I696" s="63" t="str">
        <f t="shared" si="71"/>
        <v xml:space="preserve">C261 Power failure causes blank signals during incident </v>
      </c>
      <c r="J696" s="63" t="str">
        <f t="shared" si="72"/>
        <v xml:space="preserve">C261 Power failure causes blank signals during incident </v>
      </c>
      <c r="K696" s="63" t="str">
        <f t="shared" si="73"/>
        <v/>
      </c>
      <c r="L696" s="63" t="s">
        <v>672</v>
      </c>
      <c r="M696" s="63" t="s">
        <v>673</v>
      </c>
      <c r="N696" s="63" t="str">
        <f t="shared" si="78"/>
        <v>H085 Unable to set signs and signals to protect incidents</v>
      </c>
      <c r="O696" s="63" t="s">
        <v>116</v>
      </c>
      <c r="P696" s="64" t="str">
        <f t="shared" si="76"/>
        <v>Haz_25 System Issues</v>
      </c>
    </row>
    <row r="697" spans="1:16" x14ac:dyDescent="0.2">
      <c r="A697" s="61" t="s">
        <v>111</v>
      </c>
      <c r="B697" s="63" t="s">
        <v>112</v>
      </c>
      <c r="C697" s="63" t="str">
        <f t="shared" si="70"/>
        <v>I1 Vehicles collide in/on roadway</v>
      </c>
      <c r="D697" s="63"/>
      <c r="E697" s="63" t="s">
        <v>88</v>
      </c>
      <c r="F697" s="63" t="s">
        <v>681</v>
      </c>
      <c r="G697" s="63" t="s">
        <v>114</v>
      </c>
      <c r="H697" s="63" t="s">
        <v>682</v>
      </c>
      <c r="I697" s="63" t="str">
        <f t="shared" si="71"/>
        <v>C284 Sudden and Large changes to signals as a result of system failure</v>
      </c>
      <c r="J697" s="63" t="str">
        <f t="shared" si="72"/>
        <v>C284 Sudden and Large changes to signals as a result of system failure</v>
      </c>
      <c r="K697" s="63" t="str">
        <f t="shared" si="73"/>
        <v/>
      </c>
      <c r="L697" s="63" t="s">
        <v>679</v>
      </c>
      <c r="M697" s="63" t="s">
        <v>680</v>
      </c>
      <c r="N697" s="63" t="str">
        <f t="shared" si="78"/>
        <v>H086 Vehicle decelerates suddenly in response to signals</v>
      </c>
      <c r="O697" s="63" t="s">
        <v>119</v>
      </c>
      <c r="P697" s="64" t="str">
        <f t="shared" si="76"/>
        <v>Haz_25 System Issues</v>
      </c>
    </row>
    <row r="698" spans="1:16" x14ac:dyDescent="0.2">
      <c r="A698" s="61" t="s">
        <v>111</v>
      </c>
      <c r="B698" s="63" t="s">
        <v>112</v>
      </c>
      <c r="C698" s="63" t="str">
        <f t="shared" si="70"/>
        <v>I1 Vehicles collide in/on roadway</v>
      </c>
      <c r="D698" s="63"/>
      <c r="E698" s="63" t="s">
        <v>88</v>
      </c>
      <c r="F698" s="63" t="s">
        <v>636</v>
      </c>
      <c r="G698" s="63" t="s">
        <v>114</v>
      </c>
      <c r="H698" s="63" t="s">
        <v>637</v>
      </c>
      <c r="I698" s="63" t="str">
        <f t="shared" si="71"/>
        <v xml:space="preserve">C287 System failure during hard shoulder closure leaves several Lane Divert Right signals showing </v>
      </c>
      <c r="J698" s="63" t="str">
        <f t="shared" si="72"/>
        <v xml:space="preserve">C287 System failure during hard shoulder closure leaves several Lane Divert Right signals showing </v>
      </c>
      <c r="K698" s="63" t="str">
        <f t="shared" si="73"/>
        <v/>
      </c>
      <c r="L698" s="63" t="s">
        <v>634</v>
      </c>
      <c r="M698" s="63" t="s">
        <v>635</v>
      </c>
      <c r="N698" s="63" t="str">
        <f t="shared" si="78"/>
        <v>H078 Lane diverts into lane with incident due to technical failure</v>
      </c>
      <c r="O698" s="63" t="s">
        <v>119</v>
      </c>
      <c r="P698" s="64" t="str">
        <f t="shared" si="76"/>
        <v>Haz_25 System Issues</v>
      </c>
    </row>
    <row r="699" spans="1:16" x14ac:dyDescent="0.2">
      <c r="A699" s="61" t="s">
        <v>111</v>
      </c>
      <c r="B699" s="63" t="s">
        <v>112</v>
      </c>
      <c r="C699" s="63" t="str">
        <f t="shared" si="70"/>
        <v>I1 Vehicles collide in/on roadway</v>
      </c>
      <c r="D699" s="63"/>
      <c r="E699" s="63" t="s">
        <v>88</v>
      </c>
      <c r="F699" s="63" t="s">
        <v>658</v>
      </c>
      <c r="G699" s="63" t="s">
        <v>114</v>
      </c>
      <c r="H699" s="63" t="s">
        <v>659</v>
      </c>
      <c r="I699" s="63" t="str">
        <f t="shared" si="71"/>
        <v xml:space="preserve">C290 System failure while protecting incident </v>
      </c>
      <c r="J699" s="63" t="str">
        <f t="shared" si="72"/>
        <v xml:space="preserve">C290 System failure while protecting incident </v>
      </c>
      <c r="K699" s="63" t="str">
        <f t="shared" si="73"/>
        <v/>
      </c>
      <c r="L699" s="63" t="s">
        <v>656</v>
      </c>
      <c r="M699" s="63" t="s">
        <v>657</v>
      </c>
      <c r="N699" s="63" t="str">
        <f t="shared" si="78"/>
        <v>H081 Signals change while TO/ emergency services are still on motorway</v>
      </c>
      <c r="O699" s="63" t="s">
        <v>119</v>
      </c>
      <c r="P699" s="64" t="str">
        <f t="shared" si="76"/>
        <v>Haz_25 System Issues</v>
      </c>
    </row>
    <row r="700" spans="1:16" x14ac:dyDescent="0.2">
      <c r="A700" s="61" t="s">
        <v>111</v>
      </c>
      <c r="B700" s="63" t="s">
        <v>112</v>
      </c>
      <c r="C700" s="63" t="str">
        <f t="shared" si="70"/>
        <v>I1 Vehicles collide in/on roadway</v>
      </c>
      <c r="D700" s="63"/>
      <c r="E700" s="63" t="s">
        <v>88</v>
      </c>
      <c r="F700" s="63" t="s">
        <v>652</v>
      </c>
      <c r="G700" s="63" t="s">
        <v>114</v>
      </c>
      <c r="H700" s="63" t="s">
        <v>653</v>
      </c>
      <c r="I700" s="63" t="str">
        <f t="shared" si="71"/>
        <v xml:space="preserve">C291 System too busy resulting in a delay in setting the signal </v>
      </c>
      <c r="J700" s="63" t="str">
        <f t="shared" si="72"/>
        <v xml:space="preserve">C291 System too busy resulting in a delay in setting the signal </v>
      </c>
      <c r="K700" s="63" t="str">
        <f t="shared" si="73"/>
        <v/>
      </c>
      <c r="L700" s="63" t="s">
        <v>642</v>
      </c>
      <c r="M700" s="63" t="s">
        <v>643</v>
      </c>
      <c r="N700" s="63" t="str">
        <f t="shared" si="78"/>
        <v>H080 Operator fails to set signals to protect incident in timely manner</v>
      </c>
      <c r="O700" s="63" t="s">
        <v>116</v>
      </c>
      <c r="P700" s="64" t="str">
        <f t="shared" si="76"/>
        <v>Haz_25 System Issues</v>
      </c>
    </row>
    <row r="701" spans="1:16" x14ac:dyDescent="0.2">
      <c r="A701" s="61" t="s">
        <v>111</v>
      </c>
      <c r="B701" s="63" t="s">
        <v>112</v>
      </c>
      <c r="C701" s="63" t="str">
        <f t="shared" si="70"/>
        <v>I1 Vehicles collide in/on roadway</v>
      </c>
      <c r="D701" s="63"/>
      <c r="E701" s="63" t="s">
        <v>88</v>
      </c>
      <c r="F701" s="63" t="s">
        <v>660</v>
      </c>
      <c r="G701" s="63" t="s">
        <v>114</v>
      </c>
      <c r="H701" s="63" t="s">
        <v>661</v>
      </c>
      <c r="I701" s="63" t="str">
        <f t="shared" si="71"/>
        <v xml:space="preserve">C294 Technical failure in detection systems </v>
      </c>
      <c r="J701" s="63" t="str">
        <f t="shared" si="72"/>
        <v xml:space="preserve">C294 Technical failure in detection systems </v>
      </c>
      <c r="K701" s="63" t="str">
        <f t="shared" si="73"/>
        <v/>
      </c>
      <c r="L701" s="63" t="s">
        <v>662</v>
      </c>
      <c r="M701" s="63" t="s">
        <v>663</v>
      </c>
      <c r="N701" s="63" t="str">
        <f t="shared" si="78"/>
        <v>H082 Signals set in wrong place (i.e. are not protecting the incident)</v>
      </c>
      <c r="O701" s="63" t="s">
        <v>116</v>
      </c>
      <c r="P701" s="64" t="str">
        <f t="shared" si="76"/>
        <v>Haz_25 System Issues</v>
      </c>
    </row>
    <row r="702" spans="1:16" x14ac:dyDescent="0.2">
      <c r="A702" s="61" t="s">
        <v>111</v>
      </c>
      <c r="B702" s="63" t="s">
        <v>112</v>
      </c>
      <c r="C702" s="63" t="str">
        <f t="shared" si="70"/>
        <v>I1 Vehicles collide in/on roadway</v>
      </c>
      <c r="D702" s="63"/>
      <c r="E702" s="63" t="s">
        <v>88</v>
      </c>
      <c r="F702" s="63" t="s">
        <v>664</v>
      </c>
      <c r="G702" s="63" t="s">
        <v>114</v>
      </c>
      <c r="H702" s="63" t="s">
        <v>665</v>
      </c>
      <c r="I702" s="63" t="str">
        <f t="shared" si="71"/>
        <v>C295 Technical failure in signal setting equipment, system data, etc</v>
      </c>
      <c r="J702" s="63" t="str">
        <f t="shared" si="72"/>
        <v>C295 Technical failure in signal setting equipment, system data, etc</v>
      </c>
      <c r="K702" s="63" t="str">
        <f t="shared" si="73"/>
        <v/>
      </c>
      <c r="L702" s="63" t="s">
        <v>662</v>
      </c>
      <c r="M702" s="63" t="s">
        <v>663</v>
      </c>
      <c r="N702" s="63" t="str">
        <f t="shared" si="78"/>
        <v>H082 Signals set in wrong place (i.e. are not protecting the incident)</v>
      </c>
      <c r="O702" s="63" t="s">
        <v>116</v>
      </c>
      <c r="P702" s="64" t="str">
        <f t="shared" si="76"/>
        <v>Haz_25 System Issues</v>
      </c>
    </row>
    <row r="703" spans="1:16" x14ac:dyDescent="0.2">
      <c r="A703" s="61" t="s">
        <v>111</v>
      </c>
      <c r="B703" s="63" t="s">
        <v>112</v>
      </c>
      <c r="C703" s="63" t="str">
        <f t="shared" si="70"/>
        <v>I1 Vehicles collide in/on roadway</v>
      </c>
      <c r="D703" s="63"/>
      <c r="E703" s="63" t="s">
        <v>88</v>
      </c>
      <c r="F703" s="63" t="s">
        <v>664</v>
      </c>
      <c r="G703" s="63" t="s">
        <v>114</v>
      </c>
      <c r="H703" s="63" t="s">
        <v>665</v>
      </c>
      <c r="I703" s="63" t="str">
        <f t="shared" si="71"/>
        <v>C295 Technical failure in signal setting equipment, system data, etc</v>
      </c>
      <c r="J703" s="63" t="str">
        <f t="shared" si="72"/>
        <v>C295 Technical failure in signal setting equipment, system data, etc</v>
      </c>
      <c r="K703" s="63" t="str">
        <f t="shared" si="73"/>
        <v/>
      </c>
      <c r="L703" s="63" t="s">
        <v>666</v>
      </c>
      <c r="M703" s="63" t="s">
        <v>667</v>
      </c>
      <c r="N703" s="63" t="str">
        <f t="shared" si="78"/>
        <v>H083 System failure - signs or signals incorrectly indicate that lanes with static roadworks are open</v>
      </c>
      <c r="O703" s="63" t="s">
        <v>116</v>
      </c>
      <c r="P703" s="64" t="str">
        <f t="shared" si="76"/>
        <v>Haz_25 System Issues</v>
      </c>
    </row>
    <row r="704" spans="1:16" x14ac:dyDescent="0.2">
      <c r="A704" s="61" t="s">
        <v>111</v>
      </c>
      <c r="B704" s="63" t="s">
        <v>112</v>
      </c>
      <c r="C704" s="63" t="str">
        <f t="shared" si="70"/>
        <v>I1 Vehicles collide in/on roadway</v>
      </c>
      <c r="D704" s="63"/>
      <c r="E704" s="63" t="s">
        <v>88</v>
      </c>
      <c r="F704" s="63" t="s">
        <v>640</v>
      </c>
      <c r="G704" s="63" t="s">
        <v>114</v>
      </c>
      <c r="H704" s="63" t="s">
        <v>641</v>
      </c>
      <c r="I704" s="63" t="str">
        <f t="shared" si="71"/>
        <v xml:space="preserve">C431 Delay in message reaching operator via phone system </v>
      </c>
      <c r="J704" s="63" t="str">
        <f t="shared" si="72"/>
        <v xml:space="preserve">C431 Delay in message reaching operator via phone system </v>
      </c>
      <c r="K704" s="63" t="str">
        <f t="shared" si="73"/>
        <v/>
      </c>
      <c r="L704" s="63" t="s">
        <v>642</v>
      </c>
      <c r="M704" s="63" t="s">
        <v>643</v>
      </c>
      <c r="N704" s="63" t="str">
        <f t="shared" si="78"/>
        <v>H080 Operator fails to set signals to protect incident in timely manner</v>
      </c>
      <c r="O704" s="63" t="s">
        <v>116</v>
      </c>
      <c r="P704" s="64" t="str">
        <f t="shared" si="76"/>
        <v>Haz_25 System Issues</v>
      </c>
    </row>
    <row r="705" spans="1:16" x14ac:dyDescent="0.2">
      <c r="A705" s="61" t="s">
        <v>111</v>
      </c>
      <c r="B705" s="63" t="s">
        <v>112</v>
      </c>
      <c r="C705" s="63" t="str">
        <f t="shared" si="70"/>
        <v>I1 Vehicles collide in/on roadway</v>
      </c>
      <c r="D705" s="63"/>
      <c r="E705" s="63" t="s">
        <v>88</v>
      </c>
      <c r="F705" s="63" t="s">
        <v>628</v>
      </c>
      <c r="G705" s="63" t="s">
        <v>114</v>
      </c>
      <c r="H705" s="63" t="s">
        <v>629</v>
      </c>
      <c r="I705" s="63" t="str">
        <f t="shared" si="71"/>
        <v xml:space="preserve">C437 Confusion over lane referencing </v>
      </c>
      <c r="J705" s="63" t="str">
        <f t="shared" si="72"/>
        <v xml:space="preserve">C437 Confusion over lane referencing </v>
      </c>
      <c r="K705" s="63" t="str">
        <f t="shared" si="73"/>
        <v/>
      </c>
      <c r="L705" s="63" t="s">
        <v>620</v>
      </c>
      <c r="M705" s="63" t="s">
        <v>621</v>
      </c>
      <c r="N705" s="63" t="str">
        <f t="shared" si="78"/>
        <v>H076 Conflicting signs and signals are set</v>
      </c>
      <c r="O705" s="63" t="s">
        <v>116</v>
      </c>
      <c r="P705" s="64" t="str">
        <f t="shared" si="76"/>
        <v>Haz_25 System Issues</v>
      </c>
    </row>
    <row r="706" spans="1:16" x14ac:dyDescent="0.2">
      <c r="A706" s="61" t="s">
        <v>111</v>
      </c>
      <c r="B706" s="63" t="s">
        <v>112</v>
      </c>
      <c r="C706" s="63" t="str">
        <f t="shared" si="70"/>
        <v>I1 Vehicles collide in/on roadway</v>
      </c>
      <c r="D706" s="63"/>
      <c r="E706" s="63" t="s">
        <v>88</v>
      </c>
      <c r="F706" s="63" t="s">
        <v>628</v>
      </c>
      <c r="G706" s="63" t="s">
        <v>114</v>
      </c>
      <c r="H706" s="63" t="s">
        <v>629</v>
      </c>
      <c r="I706" s="63" t="str">
        <f t="shared" si="71"/>
        <v xml:space="preserve">C437 Confusion over lane referencing </v>
      </c>
      <c r="J706" s="63" t="str">
        <f t="shared" si="72"/>
        <v xml:space="preserve">C437 Confusion over lane referencing </v>
      </c>
      <c r="K706" s="63" t="str">
        <f t="shared" si="73"/>
        <v/>
      </c>
      <c r="L706" s="63" t="s">
        <v>630</v>
      </c>
      <c r="M706" s="63" t="s">
        <v>631</v>
      </c>
      <c r="N706" s="63" t="str">
        <f t="shared" si="78"/>
        <v>H077 Lane closure signals are set in wrong lane following an incident due to operator error</v>
      </c>
      <c r="O706" s="63" t="s">
        <v>116</v>
      </c>
      <c r="P706" s="64" t="str">
        <f t="shared" si="76"/>
        <v>Haz_25 System Issues</v>
      </c>
    </row>
    <row r="707" spans="1:16" x14ac:dyDescent="0.2">
      <c r="A707" s="61" t="s">
        <v>111</v>
      </c>
      <c r="B707" s="63" t="s">
        <v>112</v>
      </c>
      <c r="C707" s="63" t="str">
        <f t="shared" ref="C707:C732" si="79">A707&amp;" "&amp;B707</f>
        <v>I1 Vehicles collide in/on roadway</v>
      </c>
      <c r="D707" s="63"/>
      <c r="E707" s="63" t="s">
        <v>88</v>
      </c>
      <c r="F707" s="63" t="s">
        <v>628</v>
      </c>
      <c r="G707" s="63" t="s">
        <v>114</v>
      </c>
      <c r="H707" s="63" t="s">
        <v>629</v>
      </c>
      <c r="I707" s="63" t="str">
        <f t="shared" ref="I707:I732" si="80">F707&amp;" "&amp;H707</f>
        <v xml:space="preserve">C437 Confusion over lane referencing </v>
      </c>
      <c r="J707" s="63" t="str">
        <f t="shared" ref="J707:J732" si="81">IF(G707="NULL",I707,IF(ISNA(VLOOKUP(G707,$F$3:$I$2463,4,FALSE)),"",(VLOOKUP(G707,$F$3:$I$2463,4,FALSE))))</f>
        <v xml:space="preserve">C437 Confusion over lane referencing </v>
      </c>
      <c r="K707" s="63" t="str">
        <f t="shared" ref="K707:K722" si="82">IF(G707&lt;&gt;"",IF(G707&lt;&gt;"NULL",I707,""),"")</f>
        <v/>
      </c>
      <c r="L707" s="63" t="s">
        <v>666</v>
      </c>
      <c r="M707" s="63" t="s">
        <v>667</v>
      </c>
      <c r="N707" s="63" t="str">
        <f t="shared" si="78"/>
        <v>H083 System failure - signs or signals incorrectly indicate that lanes with static roadworks are open</v>
      </c>
      <c r="O707" s="63" t="s">
        <v>116</v>
      </c>
      <c r="P707" s="64" t="str">
        <f t="shared" ref="P707:P732" si="83">IF(E707&lt;&gt;0,E707,"")</f>
        <v>Haz_25 System Issues</v>
      </c>
    </row>
    <row r="708" spans="1:16" x14ac:dyDescent="0.2">
      <c r="A708" s="61" t="s">
        <v>111</v>
      </c>
      <c r="B708" s="63" t="s">
        <v>112</v>
      </c>
      <c r="C708" s="63" t="str">
        <f t="shared" si="79"/>
        <v>I1 Vehicles collide in/on roadway</v>
      </c>
      <c r="D708" s="63"/>
      <c r="E708" s="63" t="s">
        <v>88</v>
      </c>
      <c r="F708" s="63" t="s">
        <v>644</v>
      </c>
      <c r="G708" s="63" t="s">
        <v>114</v>
      </c>
      <c r="H708" s="63" t="s">
        <v>645</v>
      </c>
      <c r="I708" s="63" t="str">
        <f t="shared" si="80"/>
        <v xml:space="preserve">C438 Does not notice incident or obstruction </v>
      </c>
      <c r="J708" s="63" t="str">
        <f t="shared" si="81"/>
        <v xml:space="preserve">C438 Does not notice incident or obstruction </v>
      </c>
      <c r="K708" s="63" t="str">
        <f t="shared" si="82"/>
        <v/>
      </c>
      <c r="L708" s="63" t="s">
        <v>642</v>
      </c>
      <c r="M708" s="63" t="s">
        <v>643</v>
      </c>
      <c r="N708" s="63" t="str">
        <f t="shared" si="78"/>
        <v>H080 Operator fails to set signals to protect incident in timely manner</v>
      </c>
      <c r="O708" s="63" t="s">
        <v>116</v>
      </c>
      <c r="P708" s="64" t="str">
        <f t="shared" si="83"/>
        <v>Haz_25 System Issues</v>
      </c>
    </row>
    <row r="709" spans="1:16" x14ac:dyDescent="0.2">
      <c r="A709" s="61" t="s">
        <v>111</v>
      </c>
      <c r="B709" s="63" t="s">
        <v>112</v>
      </c>
      <c r="C709" s="63" t="str">
        <f t="shared" si="79"/>
        <v>I1 Vehicles collide in/on roadway</v>
      </c>
      <c r="D709" s="63"/>
      <c r="E709" s="63" t="s">
        <v>88</v>
      </c>
      <c r="F709" s="63" t="s">
        <v>646</v>
      </c>
      <c r="G709" s="63" t="s">
        <v>114</v>
      </c>
      <c r="H709" s="63" t="s">
        <v>647</v>
      </c>
      <c r="I709" s="63" t="str">
        <f t="shared" si="80"/>
        <v xml:space="preserve">C442 No operators available </v>
      </c>
      <c r="J709" s="63" t="str">
        <f t="shared" si="81"/>
        <v xml:space="preserve">C442 No operators available </v>
      </c>
      <c r="K709" s="63" t="str">
        <f t="shared" si="82"/>
        <v/>
      </c>
      <c r="L709" s="63" t="s">
        <v>642</v>
      </c>
      <c r="M709" s="63" t="s">
        <v>643</v>
      </c>
      <c r="N709" s="63" t="str">
        <f t="shared" si="78"/>
        <v>H080 Operator fails to set signals to protect incident in timely manner</v>
      </c>
      <c r="O709" s="63" t="s">
        <v>116</v>
      </c>
      <c r="P709" s="64" t="str">
        <f t="shared" si="83"/>
        <v>Haz_25 System Issues</v>
      </c>
    </row>
    <row r="710" spans="1:16" x14ac:dyDescent="0.2">
      <c r="A710" s="61" t="s">
        <v>111</v>
      </c>
      <c r="B710" s="63" t="s">
        <v>112</v>
      </c>
      <c r="C710" s="63" t="str">
        <f t="shared" si="79"/>
        <v>I1 Vehicles collide in/on roadway</v>
      </c>
      <c r="D710" s="63"/>
      <c r="E710" s="63" t="s">
        <v>88</v>
      </c>
      <c r="F710" s="63" t="s">
        <v>670</v>
      </c>
      <c r="G710" s="63" t="s">
        <v>114</v>
      </c>
      <c r="H710" s="63" t="s">
        <v>671</v>
      </c>
      <c r="I710" s="63" t="str">
        <f t="shared" si="80"/>
        <v xml:space="preserve">C444 Communication system fails </v>
      </c>
      <c r="J710" s="63" t="str">
        <f t="shared" si="81"/>
        <v xml:space="preserve">C444 Communication system fails </v>
      </c>
      <c r="K710" s="63" t="str">
        <f t="shared" si="82"/>
        <v/>
      </c>
      <c r="L710" s="63" t="s">
        <v>668</v>
      </c>
      <c r="M710" s="63" t="s">
        <v>669</v>
      </c>
      <c r="N710" s="63" t="str">
        <f t="shared" si="78"/>
        <v>H084 Unable to remove settings of signs or signals after incidents</v>
      </c>
      <c r="O710" s="63" t="s">
        <v>119</v>
      </c>
      <c r="P710" s="64" t="str">
        <f t="shared" si="83"/>
        <v>Haz_25 System Issues</v>
      </c>
    </row>
    <row r="711" spans="1:16" x14ac:dyDescent="0.2">
      <c r="A711" s="61" t="s">
        <v>111</v>
      </c>
      <c r="B711" s="63" t="s">
        <v>112</v>
      </c>
      <c r="C711" s="63" t="str">
        <f t="shared" si="79"/>
        <v>I1 Vehicles collide in/on roadway</v>
      </c>
      <c r="D711" s="63"/>
      <c r="E711" s="63" t="s">
        <v>88</v>
      </c>
      <c r="F711" s="63" t="s">
        <v>670</v>
      </c>
      <c r="G711" s="63" t="s">
        <v>114</v>
      </c>
      <c r="H711" s="63" t="s">
        <v>671</v>
      </c>
      <c r="I711" s="63" t="str">
        <f t="shared" si="80"/>
        <v xml:space="preserve">C444 Communication system fails </v>
      </c>
      <c r="J711" s="63" t="str">
        <f t="shared" si="81"/>
        <v xml:space="preserve">C444 Communication system fails </v>
      </c>
      <c r="K711" s="63" t="str">
        <f t="shared" si="82"/>
        <v/>
      </c>
      <c r="L711" s="63" t="s">
        <v>672</v>
      </c>
      <c r="M711" s="63" t="s">
        <v>673</v>
      </c>
      <c r="N711" s="63" t="str">
        <f t="shared" si="78"/>
        <v>H085 Unable to set signs and signals to protect incidents</v>
      </c>
      <c r="O711" s="63" t="s">
        <v>116</v>
      </c>
      <c r="P711" s="64" t="str">
        <f t="shared" si="83"/>
        <v>Haz_25 System Issues</v>
      </c>
    </row>
    <row r="712" spans="1:16" x14ac:dyDescent="0.2">
      <c r="A712" s="61" t="s">
        <v>111</v>
      </c>
      <c r="B712" s="63" t="s">
        <v>112</v>
      </c>
      <c r="C712" s="63" t="str">
        <f t="shared" si="79"/>
        <v>I1 Vehicles collide in/on roadway</v>
      </c>
      <c r="D712" s="63"/>
      <c r="E712" s="63" t="s">
        <v>88</v>
      </c>
      <c r="F712" s="63" t="s">
        <v>618</v>
      </c>
      <c r="G712" s="63" t="s">
        <v>114</v>
      </c>
      <c r="H712" s="63" t="s">
        <v>619</v>
      </c>
      <c r="I712" s="63" t="str">
        <f t="shared" si="80"/>
        <v xml:space="preserve">C445 Conflict between AMI and AMS settings </v>
      </c>
      <c r="J712" s="63" t="str">
        <f t="shared" si="81"/>
        <v xml:space="preserve">C445 Conflict between AMI and AMS settings </v>
      </c>
      <c r="K712" s="63" t="str">
        <f t="shared" si="82"/>
        <v/>
      </c>
      <c r="L712" s="63" t="s">
        <v>620</v>
      </c>
      <c r="M712" s="63" t="s">
        <v>621</v>
      </c>
      <c r="N712" s="63" t="str">
        <f t="shared" si="78"/>
        <v>H076 Conflicting signs and signals are set</v>
      </c>
      <c r="O712" s="63" t="s">
        <v>116</v>
      </c>
      <c r="P712" s="64" t="str">
        <f t="shared" si="83"/>
        <v>Haz_25 System Issues</v>
      </c>
    </row>
    <row r="713" spans="1:16" x14ac:dyDescent="0.2">
      <c r="A713" s="61" t="s">
        <v>111</v>
      </c>
      <c r="B713" s="63" t="s">
        <v>112</v>
      </c>
      <c r="C713" s="63" t="str">
        <f t="shared" si="79"/>
        <v>I1 Vehicles collide in/on roadway</v>
      </c>
      <c r="D713" s="63"/>
      <c r="E713" s="63" t="s">
        <v>88</v>
      </c>
      <c r="F713" s="63" t="s">
        <v>622</v>
      </c>
      <c r="G713" s="63" t="s">
        <v>114</v>
      </c>
      <c r="H713" s="63" t="s">
        <v>623</v>
      </c>
      <c r="I713" s="63" t="str">
        <f t="shared" si="80"/>
        <v xml:space="preserve">C446 Conflict between two parties </v>
      </c>
      <c r="J713" s="63" t="str">
        <f t="shared" si="81"/>
        <v xml:space="preserve">C446 Conflict between two parties </v>
      </c>
      <c r="K713" s="63" t="str">
        <f t="shared" si="82"/>
        <v/>
      </c>
      <c r="L713" s="63" t="s">
        <v>620</v>
      </c>
      <c r="M713" s="63" t="s">
        <v>621</v>
      </c>
      <c r="N713" s="63" t="str">
        <f t="shared" ref="N713:N725" si="84">L713&amp;" "&amp;M713</f>
        <v>H076 Conflicting signs and signals are set</v>
      </c>
      <c r="O713" s="63" t="s">
        <v>116</v>
      </c>
      <c r="P713" s="64" t="str">
        <f t="shared" si="83"/>
        <v>Haz_25 System Issues</v>
      </c>
    </row>
    <row r="714" spans="1:16" x14ac:dyDescent="0.2">
      <c r="A714" s="61" t="s">
        <v>111</v>
      </c>
      <c r="B714" s="63" t="s">
        <v>112</v>
      </c>
      <c r="C714" s="63" t="str">
        <f t="shared" si="79"/>
        <v>I1 Vehicles collide in/on roadway</v>
      </c>
      <c r="D714" s="63"/>
      <c r="E714" s="63" t="s">
        <v>87</v>
      </c>
      <c r="F714" s="63" t="s">
        <v>148</v>
      </c>
      <c r="G714" s="63" t="s">
        <v>114</v>
      </c>
      <c r="H714" s="63" t="s">
        <v>149</v>
      </c>
      <c r="I714" s="63" t="str">
        <f t="shared" si="80"/>
        <v>C017 Tries to gain some advantage</v>
      </c>
      <c r="J714" s="63" t="str">
        <f t="shared" si="81"/>
        <v>C017 Tries to gain some advantage</v>
      </c>
      <c r="K714" s="63" t="str">
        <f t="shared" si="82"/>
        <v/>
      </c>
      <c r="L714" s="63" t="s">
        <v>685</v>
      </c>
      <c r="M714" s="63" t="s">
        <v>686</v>
      </c>
      <c r="N714" s="63" t="str">
        <f t="shared" si="84"/>
        <v>H087 Driver ignores closed lane(s) signals that are protecting an incident</v>
      </c>
      <c r="O714" s="63" t="s">
        <v>119</v>
      </c>
      <c r="P714" s="64" t="str">
        <f t="shared" si="83"/>
        <v>Haz_26 Lane closures</v>
      </c>
    </row>
    <row r="715" spans="1:16" x14ac:dyDescent="0.2">
      <c r="A715" s="61" t="s">
        <v>111</v>
      </c>
      <c r="B715" s="63" t="s">
        <v>112</v>
      </c>
      <c r="C715" s="63" t="str">
        <f t="shared" si="79"/>
        <v>I1 Vehicles collide in/on roadway</v>
      </c>
      <c r="D715" s="63"/>
      <c r="E715" s="63" t="s">
        <v>87</v>
      </c>
      <c r="F715" s="63" t="s">
        <v>691</v>
      </c>
      <c r="G715" s="63" t="s">
        <v>114</v>
      </c>
      <c r="H715" s="63" t="s">
        <v>692</v>
      </c>
      <c r="I715" s="63" t="str">
        <f t="shared" si="80"/>
        <v>C433 Diffident driver not able to force a gap in adjacent lane (probably removed as difficult to differential with below)</v>
      </c>
      <c r="J715" s="63" t="str">
        <f t="shared" si="81"/>
        <v>C433 Diffident driver not able to force a gap in adjacent lane (probably removed as difficult to differential with below)</v>
      </c>
      <c r="K715" s="63" t="str">
        <f t="shared" si="82"/>
        <v/>
      </c>
      <c r="L715" s="63" t="s">
        <v>693</v>
      </c>
      <c r="M715" s="63" t="s">
        <v>694</v>
      </c>
      <c r="N715" s="63" t="str">
        <f t="shared" si="84"/>
        <v>H088 Lane(s) closed, but driver unable to leave lane and stops</v>
      </c>
      <c r="O715" s="63" t="s">
        <v>119</v>
      </c>
      <c r="P715" s="64" t="str">
        <f t="shared" si="83"/>
        <v>Haz_26 Lane closures</v>
      </c>
    </row>
    <row r="716" spans="1:16" x14ac:dyDescent="0.2">
      <c r="A716" s="61" t="s">
        <v>111</v>
      </c>
      <c r="B716" s="63" t="s">
        <v>112</v>
      </c>
      <c r="C716" s="63" t="str">
        <f t="shared" si="79"/>
        <v>I1 Vehicles collide in/on roadway</v>
      </c>
      <c r="D716" s="63"/>
      <c r="E716" s="63" t="s">
        <v>87</v>
      </c>
      <c r="F716" s="63" t="s">
        <v>683</v>
      </c>
      <c r="G716" s="63" t="s">
        <v>114</v>
      </c>
      <c r="H716" s="63" t="s">
        <v>684</v>
      </c>
      <c r="I716" s="63" t="str">
        <f t="shared" si="80"/>
        <v>C434 Does not believe signs and signals</v>
      </c>
      <c r="J716" s="63" t="str">
        <f t="shared" si="81"/>
        <v>C434 Does not believe signs and signals</v>
      </c>
      <c r="K716" s="63" t="str">
        <f t="shared" si="82"/>
        <v/>
      </c>
      <c r="L716" s="63" t="s">
        <v>685</v>
      </c>
      <c r="M716" s="63" t="s">
        <v>686</v>
      </c>
      <c r="N716" s="63" t="str">
        <f t="shared" si="84"/>
        <v>H087 Driver ignores closed lane(s) signals that are protecting an incident</v>
      </c>
      <c r="O716" s="63" t="s">
        <v>119</v>
      </c>
      <c r="P716" s="64" t="str">
        <f t="shared" si="83"/>
        <v>Haz_26 Lane closures</v>
      </c>
    </row>
    <row r="717" spans="1:16" x14ac:dyDescent="0.2">
      <c r="A717" s="61" t="s">
        <v>111</v>
      </c>
      <c r="B717" s="63" t="s">
        <v>112</v>
      </c>
      <c r="C717" s="63" t="str">
        <f t="shared" si="79"/>
        <v>I1 Vehicles collide in/on roadway</v>
      </c>
      <c r="D717" s="63"/>
      <c r="E717" s="63" t="s">
        <v>87</v>
      </c>
      <c r="F717" s="63" t="s">
        <v>689</v>
      </c>
      <c r="G717" s="63" t="s">
        <v>114</v>
      </c>
      <c r="H717" s="63" t="s">
        <v>690</v>
      </c>
      <c r="I717" s="63" t="str">
        <f t="shared" si="80"/>
        <v>C443 Misunderstands signs and signals</v>
      </c>
      <c r="J717" s="63" t="str">
        <f t="shared" si="81"/>
        <v>C443 Misunderstands signs and signals</v>
      </c>
      <c r="K717" s="63" t="str">
        <f t="shared" si="82"/>
        <v/>
      </c>
      <c r="L717" s="63" t="s">
        <v>685</v>
      </c>
      <c r="M717" s="63" t="s">
        <v>686</v>
      </c>
      <c r="N717" s="63" t="str">
        <f t="shared" si="84"/>
        <v>H087 Driver ignores closed lane(s) signals that are protecting an incident</v>
      </c>
      <c r="O717" s="63" t="s">
        <v>119</v>
      </c>
      <c r="P717" s="64" t="str">
        <f t="shared" si="83"/>
        <v>Haz_26 Lane closures</v>
      </c>
    </row>
    <row r="718" spans="1:16" x14ac:dyDescent="0.2">
      <c r="A718" s="61" t="s">
        <v>111</v>
      </c>
      <c r="B718" s="63" t="s">
        <v>112</v>
      </c>
      <c r="C718" s="63" t="str">
        <f t="shared" si="79"/>
        <v>I1 Vehicles collide in/on roadway</v>
      </c>
      <c r="D718" s="63"/>
      <c r="E718" s="63" t="s">
        <v>87</v>
      </c>
      <c r="F718" s="63" t="s">
        <v>687</v>
      </c>
      <c r="G718" s="63" t="s">
        <v>114</v>
      </c>
      <c r="H718" s="63" t="s">
        <v>688</v>
      </c>
      <c r="I718" s="63" t="str">
        <f t="shared" si="80"/>
        <v>C447 Does not notice signs and signals</v>
      </c>
      <c r="J718" s="63" t="str">
        <f t="shared" si="81"/>
        <v>C447 Does not notice signs and signals</v>
      </c>
      <c r="K718" s="63" t="str">
        <f t="shared" si="82"/>
        <v/>
      </c>
      <c r="L718" s="63" t="s">
        <v>685</v>
      </c>
      <c r="M718" s="63" t="s">
        <v>686</v>
      </c>
      <c r="N718" s="63" t="str">
        <f t="shared" si="84"/>
        <v>H087 Driver ignores closed lane(s) signals that are protecting an incident</v>
      </c>
      <c r="O718" s="63" t="s">
        <v>119</v>
      </c>
      <c r="P718" s="64" t="str">
        <f t="shared" si="83"/>
        <v>Haz_26 Lane closures</v>
      </c>
    </row>
    <row r="719" spans="1:16" x14ac:dyDescent="0.2">
      <c r="A719" s="61" t="s">
        <v>111</v>
      </c>
      <c r="B719" s="63" t="s">
        <v>112</v>
      </c>
      <c r="C719" s="63" t="str">
        <f t="shared" si="79"/>
        <v>I1 Vehicles collide in/on roadway</v>
      </c>
      <c r="D719" s="63"/>
      <c r="E719" s="63" t="s">
        <v>87</v>
      </c>
      <c r="F719" s="63" t="s">
        <v>695</v>
      </c>
      <c r="G719" s="63" t="s">
        <v>114</v>
      </c>
      <c r="H719" s="63" t="s">
        <v>696</v>
      </c>
      <c r="I719" s="63" t="str">
        <f t="shared" si="80"/>
        <v>C448 Driver decides to gain advantage, but upon reaching Stop signal, is not let in</v>
      </c>
      <c r="J719" s="63" t="str">
        <f t="shared" si="81"/>
        <v>C448 Driver decides to gain advantage, but upon reaching Stop signal, is not let in</v>
      </c>
      <c r="K719" s="63" t="str">
        <f t="shared" si="82"/>
        <v/>
      </c>
      <c r="L719" s="63" t="s">
        <v>693</v>
      </c>
      <c r="M719" s="63" t="s">
        <v>694</v>
      </c>
      <c r="N719" s="63" t="str">
        <f t="shared" si="84"/>
        <v>H088 Lane(s) closed, but driver unable to leave lane and stops</v>
      </c>
      <c r="O719" s="63" t="s">
        <v>119</v>
      </c>
      <c r="P719" s="64" t="str">
        <f t="shared" si="83"/>
        <v>Haz_26 Lane closures</v>
      </c>
    </row>
    <row r="720" spans="1:16" x14ac:dyDescent="0.2">
      <c r="A720" s="61" t="s">
        <v>111</v>
      </c>
      <c r="B720" s="63" t="s">
        <v>112</v>
      </c>
      <c r="C720" s="63" t="str">
        <f t="shared" si="79"/>
        <v>I1 Vehicles collide in/on roadway</v>
      </c>
      <c r="D720" s="63"/>
      <c r="E720" s="63" t="s">
        <v>86</v>
      </c>
      <c r="F720" s="63" t="s">
        <v>705</v>
      </c>
      <c r="G720" s="63" t="s">
        <v>706</v>
      </c>
      <c r="H720" s="63" t="s">
        <v>707</v>
      </c>
      <c r="I720" s="63" t="str">
        <f t="shared" si="80"/>
        <v>C354 Driver can see that LBS1 is open in section ahead (Sub-Cause)</v>
      </c>
      <c r="J720" s="63" t="str">
        <f t="shared" si="81"/>
        <v>C432 Deliberate disobedience</v>
      </c>
      <c r="K720" s="63" t="str">
        <f t="shared" si="82"/>
        <v>C354 Driver can see that LBS1 is open in section ahead (Sub-Cause)</v>
      </c>
      <c r="L720" s="63" t="s">
        <v>703</v>
      </c>
      <c r="M720" s="63" t="s">
        <v>704</v>
      </c>
      <c r="N720" s="63" t="str">
        <f t="shared" si="84"/>
        <v>H091 Drivers assume they can use Emergency Lane on rest of network</v>
      </c>
      <c r="O720" s="63" t="s">
        <v>119</v>
      </c>
      <c r="P720" s="64" t="str">
        <f t="shared" si="83"/>
        <v>Haz_27 Driver Comprehension</v>
      </c>
    </row>
    <row r="721" spans="1:16" x14ac:dyDescent="0.2">
      <c r="A721" s="61" t="s">
        <v>111</v>
      </c>
      <c r="B721" s="63" t="s">
        <v>112</v>
      </c>
      <c r="C721" s="63" t="str">
        <f t="shared" si="79"/>
        <v>I1 Vehicles collide in/on roadway</v>
      </c>
      <c r="D721" s="63"/>
      <c r="E721" s="63" t="s">
        <v>86</v>
      </c>
      <c r="F721" s="63" t="s">
        <v>708</v>
      </c>
      <c r="G721" s="63" t="s">
        <v>706</v>
      </c>
      <c r="H721" s="63" t="s">
        <v>709</v>
      </c>
      <c r="I721" s="63" t="str">
        <f t="shared" si="80"/>
        <v>C358 Driver enters closed section of LBS1 to jump queues (Sub-Cause)</v>
      </c>
      <c r="J721" s="63" t="str">
        <f t="shared" si="81"/>
        <v>C432 Deliberate disobedience</v>
      </c>
      <c r="K721" s="63" t="str">
        <f t="shared" si="82"/>
        <v>C358 Driver enters closed section of LBS1 to jump queues (Sub-Cause)</v>
      </c>
      <c r="L721" s="63" t="s">
        <v>703</v>
      </c>
      <c r="M721" s="63" t="s">
        <v>704</v>
      </c>
      <c r="N721" s="63" t="str">
        <f t="shared" si="84"/>
        <v>H091 Drivers assume they can use Emergency Lane on rest of network</v>
      </c>
      <c r="O721" s="63" t="s">
        <v>119</v>
      </c>
      <c r="P721" s="64" t="str">
        <f t="shared" si="83"/>
        <v>Haz_27 Driver Comprehension</v>
      </c>
    </row>
    <row r="722" spans="1:16" x14ac:dyDescent="0.2">
      <c r="A722" s="61" t="s">
        <v>111</v>
      </c>
      <c r="B722" s="63" t="s">
        <v>112</v>
      </c>
      <c r="C722" s="63" t="str">
        <f t="shared" si="79"/>
        <v>I1 Vehicles collide in/on roadway</v>
      </c>
      <c r="D722" s="63"/>
      <c r="E722" s="63" t="s">
        <v>86</v>
      </c>
      <c r="F722" s="63" t="s">
        <v>706</v>
      </c>
      <c r="G722" s="63" t="s">
        <v>114</v>
      </c>
      <c r="H722" s="63" t="s">
        <v>157</v>
      </c>
      <c r="I722" s="63" t="str">
        <f t="shared" si="80"/>
        <v>C432 Deliberate disobedience</v>
      </c>
      <c r="J722" s="63" t="str">
        <f t="shared" si="81"/>
        <v>C432 Deliberate disobedience</v>
      </c>
      <c r="K722" s="63" t="str">
        <f t="shared" si="82"/>
        <v/>
      </c>
      <c r="L722" s="63" t="s">
        <v>703</v>
      </c>
      <c r="M722" s="63" t="s">
        <v>704</v>
      </c>
      <c r="N722" s="63" t="str">
        <f t="shared" si="84"/>
        <v>H091 Drivers assume they can use Emergency Lane on rest of network</v>
      </c>
      <c r="O722" s="63" t="s">
        <v>119</v>
      </c>
      <c r="P722" s="64" t="str">
        <f t="shared" si="83"/>
        <v>Haz_27 Driver Comprehension</v>
      </c>
    </row>
    <row r="723" spans="1:16" x14ac:dyDescent="0.2">
      <c r="A723" s="61" t="s">
        <v>111</v>
      </c>
      <c r="B723" s="63" t="s">
        <v>112</v>
      </c>
      <c r="C723" s="63" t="str">
        <f t="shared" si="79"/>
        <v>I1 Vehicles collide in/on roadway</v>
      </c>
      <c r="D723" s="63"/>
      <c r="E723" s="63" t="s">
        <v>86</v>
      </c>
      <c r="F723" s="63" t="s">
        <v>701</v>
      </c>
      <c r="G723" s="63" t="s">
        <v>114</v>
      </c>
      <c r="H723" s="63" t="s">
        <v>702</v>
      </c>
      <c r="I723" s="63" t="str">
        <f t="shared" si="80"/>
        <v>C440 Misunderstanding</v>
      </c>
      <c r="J723" s="63" t="str">
        <f t="shared" si="81"/>
        <v>C440 Misunderstanding</v>
      </c>
      <c r="K723" s="63"/>
      <c r="L723" s="63" t="s">
        <v>697</v>
      </c>
      <c r="M723" s="63" t="s">
        <v>698</v>
      </c>
      <c r="N723" s="63" t="str">
        <f t="shared" si="84"/>
        <v>H089 Driver observance of red X changes on rest of network</v>
      </c>
      <c r="O723" s="63" t="s">
        <v>119</v>
      </c>
      <c r="P723" s="64" t="str">
        <f t="shared" si="83"/>
        <v>Haz_27 Driver Comprehension</v>
      </c>
    </row>
    <row r="724" spans="1:16" x14ac:dyDescent="0.2">
      <c r="A724" s="61" t="s">
        <v>111</v>
      </c>
      <c r="B724" s="63" t="s">
        <v>112</v>
      </c>
      <c r="C724" s="63" t="str">
        <f t="shared" si="79"/>
        <v>I1 Vehicles collide in/on roadway</v>
      </c>
      <c r="D724" s="63"/>
      <c r="E724" s="63" t="s">
        <v>86</v>
      </c>
      <c r="F724" s="63" t="s">
        <v>701</v>
      </c>
      <c r="G724" s="63" t="s">
        <v>114</v>
      </c>
      <c r="H724" s="63" t="s">
        <v>702</v>
      </c>
      <c r="I724" s="63" t="str">
        <f t="shared" si="80"/>
        <v>C440 Misunderstanding</v>
      </c>
      <c r="J724" s="63" t="str">
        <f t="shared" si="81"/>
        <v>C440 Misunderstanding</v>
      </c>
      <c r="K724" s="63"/>
      <c r="L724" s="63" t="s">
        <v>699</v>
      </c>
      <c r="M724" s="63" t="s">
        <v>700</v>
      </c>
      <c r="N724" s="63" t="str">
        <f t="shared" si="84"/>
        <v>H090 Drivers assume that Emergency Lane is open immediately after the All Lanes Running Section</v>
      </c>
      <c r="O724" s="63" t="s">
        <v>119</v>
      </c>
      <c r="P724" s="64" t="str">
        <f t="shared" si="83"/>
        <v>Haz_27 Driver Comprehension</v>
      </c>
    </row>
    <row r="725" spans="1:16" x14ac:dyDescent="0.2">
      <c r="A725" s="61" t="s">
        <v>111</v>
      </c>
      <c r="B725" s="63" t="s">
        <v>112</v>
      </c>
      <c r="C725" s="63" t="str">
        <f t="shared" si="79"/>
        <v>I1 Vehicles collide in/on roadway</v>
      </c>
      <c r="D725" s="63"/>
      <c r="E725" s="63" t="s">
        <v>86</v>
      </c>
      <c r="F725" s="63" t="s">
        <v>701</v>
      </c>
      <c r="G725" s="63" t="s">
        <v>114</v>
      </c>
      <c r="H725" s="63" t="s">
        <v>702</v>
      </c>
      <c r="I725" s="63" t="str">
        <f t="shared" si="80"/>
        <v>C440 Misunderstanding</v>
      </c>
      <c r="J725" s="63" t="str">
        <f t="shared" si="81"/>
        <v>C440 Misunderstanding</v>
      </c>
      <c r="K725" s="63" t="str">
        <f t="shared" ref="K725:K732" si="85">IF(G725&lt;&gt;"",IF(G725&lt;&gt;"NULL",I725,""),"")</f>
        <v/>
      </c>
      <c r="L725" s="63" t="s">
        <v>703</v>
      </c>
      <c r="M725" s="63" t="s">
        <v>704</v>
      </c>
      <c r="N725" s="63" t="str">
        <f t="shared" si="84"/>
        <v>H091 Drivers assume they can use Emergency Lane on rest of network</v>
      </c>
      <c r="O725" s="63" t="s">
        <v>119</v>
      </c>
      <c r="P725" s="64" t="str">
        <f t="shared" si="83"/>
        <v>Haz_27 Driver Comprehension</v>
      </c>
    </row>
    <row r="726" spans="1:16" x14ac:dyDescent="0.2">
      <c r="A726" s="61" t="s">
        <v>111</v>
      </c>
      <c r="B726" s="63" t="s">
        <v>112</v>
      </c>
      <c r="C726" s="63" t="str">
        <f t="shared" si="79"/>
        <v>I1 Vehicles collide in/on roadway</v>
      </c>
      <c r="D726" s="63"/>
      <c r="E726" s="63" t="s">
        <v>91</v>
      </c>
      <c r="F726" s="63" t="s">
        <v>710</v>
      </c>
      <c r="G726" s="63" t="s">
        <v>114</v>
      </c>
      <c r="H726" s="63" t="s">
        <v>711</v>
      </c>
      <c r="I726" s="63" t="str">
        <f t="shared" si="80"/>
        <v>C453 Authorised vehicle stopped on Emergency Lane</v>
      </c>
      <c r="J726" s="63" t="str">
        <f t="shared" si="81"/>
        <v>C453 Authorised vehicle stopped on Emergency Lane</v>
      </c>
      <c r="K726" s="63" t="str">
        <f t="shared" si="85"/>
        <v/>
      </c>
      <c r="L726" s="63" t="str">
        <f t="shared" ref="L726:L732" si="86">LEFT(N726,4)</f>
        <v>H094</v>
      </c>
      <c r="M726" s="63" t="str">
        <f t="shared" ref="M726:M732" si="87">IF(N726&lt;&gt;"",RIGHT(N726,LEN(N726)-5),"")</f>
        <v>Vehicle stopped in Emergency Lane</v>
      </c>
      <c r="N726" s="63" t="s">
        <v>92</v>
      </c>
      <c r="O726" s="63" t="s">
        <v>116</v>
      </c>
      <c r="P726" s="64" t="str">
        <f t="shared" si="83"/>
        <v>HAZ_28 Vehicle stops on Emergency Lane</v>
      </c>
    </row>
    <row r="727" spans="1:16" x14ac:dyDescent="0.2">
      <c r="A727" s="61" t="s">
        <v>111</v>
      </c>
      <c r="B727" s="63" t="s">
        <v>112</v>
      </c>
      <c r="C727" s="63" t="str">
        <f t="shared" si="79"/>
        <v>I1 Vehicles collide in/on roadway</v>
      </c>
      <c r="D727" s="63"/>
      <c r="E727" s="63" t="s">
        <v>91</v>
      </c>
      <c r="F727" s="63" t="s">
        <v>713</v>
      </c>
      <c r="G727" s="63" t="s">
        <v>114</v>
      </c>
      <c r="H727" s="63" t="s">
        <v>722</v>
      </c>
      <c r="I727" s="63" t="str">
        <f t="shared" si="80"/>
        <v xml:space="preserve">C454 Vehicle stops unnecessarily </v>
      </c>
      <c r="J727" s="63" t="str">
        <f t="shared" si="81"/>
        <v xml:space="preserve">C454 Vehicle stops unnecessarily </v>
      </c>
      <c r="K727" s="63" t="str">
        <f t="shared" si="85"/>
        <v/>
      </c>
      <c r="L727" s="63" t="str">
        <f t="shared" si="86"/>
        <v>H094</v>
      </c>
      <c r="M727" s="63" t="str">
        <f t="shared" si="87"/>
        <v>Vehicle stopped in Emergency Lane</v>
      </c>
      <c r="N727" s="63" t="s">
        <v>92</v>
      </c>
      <c r="O727" s="63" t="s">
        <v>116</v>
      </c>
      <c r="P727" s="64" t="str">
        <f t="shared" si="83"/>
        <v>HAZ_28 Vehicle stops on Emergency Lane</v>
      </c>
    </row>
    <row r="728" spans="1:16" x14ac:dyDescent="0.2">
      <c r="A728" s="61" t="s">
        <v>111</v>
      </c>
      <c r="B728" s="63" t="s">
        <v>112</v>
      </c>
      <c r="C728" s="63" t="str">
        <f t="shared" si="79"/>
        <v>I1 Vehicles collide in/on roadway</v>
      </c>
      <c r="D728" s="63"/>
      <c r="E728" s="63" t="s">
        <v>91</v>
      </c>
      <c r="F728" s="63" t="s">
        <v>720</v>
      </c>
      <c r="G728" s="63" t="s">
        <v>114</v>
      </c>
      <c r="H728" s="63" t="s">
        <v>721</v>
      </c>
      <c r="I728" s="63" t="str">
        <f t="shared" si="80"/>
        <v xml:space="preserve">C455 Vehicle stops unavoidably </v>
      </c>
      <c r="J728" s="63" t="str">
        <f t="shared" si="81"/>
        <v xml:space="preserve">C455 Vehicle stops unavoidably </v>
      </c>
      <c r="K728" s="63" t="str">
        <f t="shared" si="85"/>
        <v/>
      </c>
      <c r="L728" s="63" t="str">
        <f t="shared" si="86"/>
        <v>H094</v>
      </c>
      <c r="M728" s="63" t="str">
        <f t="shared" si="87"/>
        <v>Vehicle stopped in Emergency Lane</v>
      </c>
      <c r="N728" s="63" t="s">
        <v>92</v>
      </c>
      <c r="O728" s="63" t="s">
        <v>116</v>
      </c>
      <c r="P728" s="64" t="str">
        <f t="shared" si="83"/>
        <v>HAZ_28 Vehicle stops on Emergency Lane</v>
      </c>
    </row>
    <row r="729" spans="1:16" x14ac:dyDescent="0.2">
      <c r="A729" s="61" t="s">
        <v>111</v>
      </c>
      <c r="B729" s="63" t="s">
        <v>112</v>
      </c>
      <c r="C729" s="63" t="str">
        <f t="shared" si="79"/>
        <v>I1 Vehicles collide in/on roadway</v>
      </c>
      <c r="D729" s="63"/>
      <c r="E729" s="63" t="s">
        <v>91</v>
      </c>
      <c r="F729" s="63" t="s">
        <v>712</v>
      </c>
      <c r="G729" s="63" t="s">
        <v>713</v>
      </c>
      <c r="H729" s="63" t="s">
        <v>714</v>
      </c>
      <c r="I729" s="63" t="str">
        <f t="shared" si="80"/>
        <v>C456 Comfort stop (Sub-Cause)</v>
      </c>
      <c r="J729" s="63" t="str">
        <f t="shared" si="81"/>
        <v xml:space="preserve">C454 Vehicle stops unnecessarily </v>
      </c>
      <c r="K729" s="63" t="str">
        <f t="shared" si="85"/>
        <v>C456 Comfort stop (Sub-Cause)</v>
      </c>
      <c r="L729" s="63" t="str">
        <f t="shared" si="86"/>
        <v>H094</v>
      </c>
      <c r="M729" s="63" t="str">
        <f t="shared" si="87"/>
        <v>Vehicle stopped in Emergency Lane</v>
      </c>
      <c r="N729" s="63" t="s">
        <v>92</v>
      </c>
      <c r="O729" s="63" t="s">
        <v>116</v>
      </c>
      <c r="P729" s="64" t="str">
        <f t="shared" si="83"/>
        <v>HAZ_28 Vehicle stops on Emergency Lane</v>
      </c>
    </row>
    <row r="730" spans="1:16" x14ac:dyDescent="0.2">
      <c r="A730" s="61" t="s">
        <v>111</v>
      </c>
      <c r="B730" s="63" t="s">
        <v>112</v>
      </c>
      <c r="C730" s="63" t="str">
        <f t="shared" si="79"/>
        <v>I1 Vehicles collide in/on roadway</v>
      </c>
      <c r="D730" s="63"/>
      <c r="E730" s="63" t="s">
        <v>91</v>
      </c>
      <c r="F730" s="63" t="s">
        <v>469</v>
      </c>
      <c r="G730" s="63" t="s">
        <v>713</v>
      </c>
      <c r="H730" s="63" t="s">
        <v>715</v>
      </c>
      <c r="I730" s="63" t="str">
        <f t="shared" si="80"/>
        <v>C457 Illness, sleepiness (Sub-Cause)</v>
      </c>
      <c r="J730" s="63" t="str">
        <f t="shared" si="81"/>
        <v xml:space="preserve">C454 Vehicle stops unnecessarily </v>
      </c>
      <c r="K730" s="63" t="str">
        <f t="shared" si="85"/>
        <v>C457 Illness, sleepiness (Sub-Cause)</v>
      </c>
      <c r="L730" s="63" t="str">
        <f t="shared" si="86"/>
        <v>H094</v>
      </c>
      <c r="M730" s="63" t="str">
        <f t="shared" si="87"/>
        <v>Vehicle stopped in Emergency Lane</v>
      </c>
      <c r="N730" s="63" t="s">
        <v>92</v>
      </c>
      <c r="O730" s="63" t="s">
        <v>116</v>
      </c>
      <c r="P730" s="64" t="str">
        <f t="shared" si="83"/>
        <v>HAZ_28 Vehicle stops on Emergency Lane</v>
      </c>
    </row>
    <row r="731" spans="1:16" x14ac:dyDescent="0.2">
      <c r="A731" s="61" t="s">
        <v>111</v>
      </c>
      <c r="B731" s="63" t="s">
        <v>112</v>
      </c>
      <c r="C731" s="63" t="str">
        <f t="shared" si="79"/>
        <v>I1 Vehicles collide in/on roadway</v>
      </c>
      <c r="D731" s="63"/>
      <c r="E731" s="63" t="s">
        <v>91</v>
      </c>
      <c r="F731" s="63" t="s">
        <v>716</v>
      </c>
      <c r="G731" s="63" t="s">
        <v>713</v>
      </c>
      <c r="H731" s="63" t="s">
        <v>717</v>
      </c>
      <c r="I731" s="63" t="str">
        <f t="shared" si="80"/>
        <v>C458 Minor mechanical problems (Sub-Cause)</v>
      </c>
      <c r="J731" s="63" t="str">
        <f t="shared" si="81"/>
        <v xml:space="preserve">C454 Vehicle stops unnecessarily </v>
      </c>
      <c r="K731" s="63" t="str">
        <f t="shared" si="85"/>
        <v>C458 Minor mechanical problems (Sub-Cause)</v>
      </c>
      <c r="L731" s="63" t="str">
        <f t="shared" si="86"/>
        <v>H094</v>
      </c>
      <c r="M731" s="63" t="str">
        <f t="shared" si="87"/>
        <v>Vehicle stopped in Emergency Lane</v>
      </c>
      <c r="N731" s="63" t="s">
        <v>92</v>
      </c>
      <c r="O731" s="63" t="s">
        <v>116</v>
      </c>
      <c r="P731" s="64" t="str">
        <f t="shared" si="83"/>
        <v>HAZ_28 Vehicle stops on Emergency Lane</v>
      </c>
    </row>
    <row r="732" spans="1:16" x14ac:dyDescent="0.2">
      <c r="A732" s="61" t="s">
        <v>111</v>
      </c>
      <c r="B732" s="63" t="s">
        <v>112</v>
      </c>
      <c r="C732" s="63" t="str">
        <f t="shared" si="79"/>
        <v>I1 Vehicles collide in/on roadway</v>
      </c>
      <c r="D732" s="63"/>
      <c r="E732" s="63" t="s">
        <v>91</v>
      </c>
      <c r="F732" s="63" t="s">
        <v>718</v>
      </c>
      <c r="G732" s="63" t="s">
        <v>713</v>
      </c>
      <c r="H732" s="63" t="s">
        <v>719</v>
      </c>
      <c r="I732" s="63" t="str">
        <f t="shared" si="80"/>
        <v>C459 To ask directions (Sub-Cause)</v>
      </c>
      <c r="J732" s="63" t="str">
        <f t="shared" si="81"/>
        <v xml:space="preserve">C454 Vehicle stops unnecessarily </v>
      </c>
      <c r="K732" s="63" t="str">
        <f t="shared" si="85"/>
        <v>C459 To ask directions (Sub-Cause)</v>
      </c>
      <c r="L732" s="63" t="str">
        <f t="shared" si="86"/>
        <v>H094</v>
      </c>
      <c r="M732" s="63" t="str">
        <f t="shared" si="87"/>
        <v>Vehicle stopped in Emergency Lane</v>
      </c>
      <c r="N732" s="63" t="s">
        <v>92</v>
      </c>
      <c r="O732" s="63" t="s">
        <v>116</v>
      </c>
      <c r="P732" s="64" t="str">
        <f t="shared" si="83"/>
        <v>HAZ_28 Vehicle stops on Emergency Lane</v>
      </c>
    </row>
    <row r="1021" spans="1:16" x14ac:dyDescent="0.2">
      <c r="A1021" s="54"/>
      <c r="B1021" s="57"/>
      <c r="C1021" s="57"/>
      <c r="D1021" s="57"/>
      <c r="E1021" s="57"/>
      <c r="F1021" s="57"/>
      <c r="G1021" s="57"/>
      <c r="H1021" s="57"/>
      <c r="I1021" s="57"/>
      <c r="J1021" s="57"/>
      <c r="K1021" s="57"/>
      <c r="L1021" s="57"/>
      <c r="M1021" s="57"/>
      <c r="N1021" s="57"/>
      <c r="O1021" s="57"/>
      <c r="P1021" s="55"/>
    </row>
    <row r="1069" spans="1:16" x14ac:dyDescent="0.2">
      <c r="A1069" s="53"/>
      <c r="B1069" s="58"/>
      <c r="C1069" s="58"/>
      <c r="D1069" s="58"/>
      <c r="E1069" s="58"/>
      <c r="F1069" s="58"/>
      <c r="G1069" s="58"/>
      <c r="H1069" s="58"/>
      <c r="I1069" s="58"/>
      <c r="J1069" s="58"/>
      <c r="K1069" s="58"/>
      <c r="L1069" s="58"/>
      <c r="M1069" s="58"/>
      <c r="N1069" s="58"/>
      <c r="O1069" s="58"/>
      <c r="P1069" s="56"/>
    </row>
  </sheetData>
  <sheetProtection password="C410" sheet="1" objects="1" scenarios="1" autoFilter="0"/>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4"/>
  <sheetViews>
    <sheetView workbookViewId="0"/>
  </sheetViews>
  <sheetFormatPr defaultRowHeight="12.75" x14ac:dyDescent="0.2"/>
  <cols>
    <col min="1" max="1" width="16.140625" customWidth="1"/>
    <col min="2" max="36" width="5.42578125" customWidth="1"/>
    <col min="37" max="37" width="2.85546875" customWidth="1"/>
    <col min="38" max="38" width="2.42578125" customWidth="1"/>
    <col min="39" max="39" width="2.7109375" customWidth="1"/>
    <col min="40" max="40" width="0" hidden="1" customWidth="1"/>
    <col min="257" max="257" width="16.140625" customWidth="1"/>
    <col min="258" max="292" width="5.42578125" customWidth="1"/>
    <col min="293" max="293" width="2.85546875" customWidth="1"/>
    <col min="294" max="294" width="2.42578125" customWidth="1"/>
    <col min="295" max="295" width="2.7109375" customWidth="1"/>
    <col min="296" max="296" width="0" hidden="1" customWidth="1"/>
    <col min="513" max="513" width="16.140625" customWidth="1"/>
    <col min="514" max="548" width="5.42578125" customWidth="1"/>
    <col min="549" max="549" width="2.85546875" customWidth="1"/>
    <col min="550" max="550" width="2.42578125" customWidth="1"/>
    <col min="551" max="551" width="2.7109375" customWidth="1"/>
    <col min="552" max="552" width="0" hidden="1" customWidth="1"/>
    <col min="769" max="769" width="16.140625" customWidth="1"/>
    <col min="770" max="804" width="5.42578125" customWidth="1"/>
    <col min="805" max="805" width="2.85546875" customWidth="1"/>
    <col min="806" max="806" width="2.42578125" customWidth="1"/>
    <col min="807" max="807" width="2.7109375" customWidth="1"/>
    <col min="808" max="808" width="0" hidden="1" customWidth="1"/>
    <col min="1025" max="1025" width="16.140625" customWidth="1"/>
    <col min="1026" max="1060" width="5.42578125" customWidth="1"/>
    <col min="1061" max="1061" width="2.85546875" customWidth="1"/>
    <col min="1062" max="1062" width="2.42578125" customWidth="1"/>
    <col min="1063" max="1063" width="2.7109375" customWidth="1"/>
    <col min="1064" max="1064" width="0" hidden="1" customWidth="1"/>
    <col min="1281" max="1281" width="16.140625" customWidth="1"/>
    <col min="1282" max="1316" width="5.42578125" customWidth="1"/>
    <col min="1317" max="1317" width="2.85546875" customWidth="1"/>
    <col min="1318" max="1318" width="2.42578125" customWidth="1"/>
    <col min="1319" max="1319" width="2.7109375" customWidth="1"/>
    <col min="1320" max="1320" width="0" hidden="1" customWidth="1"/>
    <col min="1537" max="1537" width="16.140625" customWidth="1"/>
    <col min="1538" max="1572" width="5.42578125" customWidth="1"/>
    <col min="1573" max="1573" width="2.85546875" customWidth="1"/>
    <col min="1574" max="1574" width="2.42578125" customWidth="1"/>
    <col min="1575" max="1575" width="2.7109375" customWidth="1"/>
    <col min="1576" max="1576" width="0" hidden="1" customWidth="1"/>
    <col min="1793" max="1793" width="16.140625" customWidth="1"/>
    <col min="1794" max="1828" width="5.42578125" customWidth="1"/>
    <col min="1829" max="1829" width="2.85546875" customWidth="1"/>
    <col min="1830" max="1830" width="2.42578125" customWidth="1"/>
    <col min="1831" max="1831" width="2.7109375" customWidth="1"/>
    <col min="1832" max="1832" width="0" hidden="1" customWidth="1"/>
    <col min="2049" max="2049" width="16.140625" customWidth="1"/>
    <col min="2050" max="2084" width="5.42578125" customWidth="1"/>
    <col min="2085" max="2085" width="2.85546875" customWidth="1"/>
    <col min="2086" max="2086" width="2.42578125" customWidth="1"/>
    <col min="2087" max="2087" width="2.7109375" customWidth="1"/>
    <col min="2088" max="2088" width="0" hidden="1" customWidth="1"/>
    <col min="2305" max="2305" width="16.140625" customWidth="1"/>
    <col min="2306" max="2340" width="5.42578125" customWidth="1"/>
    <col min="2341" max="2341" width="2.85546875" customWidth="1"/>
    <col min="2342" max="2342" width="2.42578125" customWidth="1"/>
    <col min="2343" max="2343" width="2.7109375" customWidth="1"/>
    <col min="2344" max="2344" width="0" hidden="1" customWidth="1"/>
    <col min="2561" max="2561" width="16.140625" customWidth="1"/>
    <col min="2562" max="2596" width="5.42578125" customWidth="1"/>
    <col min="2597" max="2597" width="2.85546875" customWidth="1"/>
    <col min="2598" max="2598" width="2.42578125" customWidth="1"/>
    <col min="2599" max="2599" width="2.7109375" customWidth="1"/>
    <col min="2600" max="2600" width="0" hidden="1" customWidth="1"/>
    <col min="2817" max="2817" width="16.140625" customWidth="1"/>
    <col min="2818" max="2852" width="5.42578125" customWidth="1"/>
    <col min="2853" max="2853" width="2.85546875" customWidth="1"/>
    <col min="2854" max="2854" width="2.42578125" customWidth="1"/>
    <col min="2855" max="2855" width="2.7109375" customWidth="1"/>
    <col min="2856" max="2856" width="0" hidden="1" customWidth="1"/>
    <col min="3073" max="3073" width="16.140625" customWidth="1"/>
    <col min="3074" max="3108" width="5.42578125" customWidth="1"/>
    <col min="3109" max="3109" width="2.85546875" customWidth="1"/>
    <col min="3110" max="3110" width="2.42578125" customWidth="1"/>
    <col min="3111" max="3111" width="2.7109375" customWidth="1"/>
    <col min="3112" max="3112" width="0" hidden="1" customWidth="1"/>
    <col min="3329" max="3329" width="16.140625" customWidth="1"/>
    <col min="3330" max="3364" width="5.42578125" customWidth="1"/>
    <col min="3365" max="3365" width="2.85546875" customWidth="1"/>
    <col min="3366" max="3366" width="2.42578125" customWidth="1"/>
    <col min="3367" max="3367" width="2.7109375" customWidth="1"/>
    <col min="3368" max="3368" width="0" hidden="1" customWidth="1"/>
    <col min="3585" max="3585" width="16.140625" customWidth="1"/>
    <col min="3586" max="3620" width="5.42578125" customWidth="1"/>
    <col min="3621" max="3621" width="2.85546875" customWidth="1"/>
    <col min="3622" max="3622" width="2.42578125" customWidth="1"/>
    <col min="3623" max="3623" width="2.7109375" customWidth="1"/>
    <col min="3624" max="3624" width="0" hidden="1" customWidth="1"/>
    <col min="3841" max="3841" width="16.140625" customWidth="1"/>
    <col min="3842" max="3876" width="5.42578125" customWidth="1"/>
    <col min="3877" max="3877" width="2.85546875" customWidth="1"/>
    <col min="3878" max="3878" width="2.42578125" customWidth="1"/>
    <col min="3879" max="3879" width="2.7109375" customWidth="1"/>
    <col min="3880" max="3880" width="0" hidden="1" customWidth="1"/>
    <col min="4097" max="4097" width="16.140625" customWidth="1"/>
    <col min="4098" max="4132" width="5.42578125" customWidth="1"/>
    <col min="4133" max="4133" width="2.85546875" customWidth="1"/>
    <col min="4134" max="4134" width="2.42578125" customWidth="1"/>
    <col min="4135" max="4135" width="2.7109375" customWidth="1"/>
    <col min="4136" max="4136" width="0" hidden="1" customWidth="1"/>
    <col min="4353" max="4353" width="16.140625" customWidth="1"/>
    <col min="4354" max="4388" width="5.42578125" customWidth="1"/>
    <col min="4389" max="4389" width="2.85546875" customWidth="1"/>
    <col min="4390" max="4390" width="2.42578125" customWidth="1"/>
    <col min="4391" max="4391" width="2.7109375" customWidth="1"/>
    <col min="4392" max="4392" width="0" hidden="1" customWidth="1"/>
    <col min="4609" max="4609" width="16.140625" customWidth="1"/>
    <col min="4610" max="4644" width="5.42578125" customWidth="1"/>
    <col min="4645" max="4645" width="2.85546875" customWidth="1"/>
    <col min="4646" max="4646" width="2.42578125" customWidth="1"/>
    <col min="4647" max="4647" width="2.7109375" customWidth="1"/>
    <col min="4648" max="4648" width="0" hidden="1" customWidth="1"/>
    <col min="4865" max="4865" width="16.140625" customWidth="1"/>
    <col min="4866" max="4900" width="5.42578125" customWidth="1"/>
    <col min="4901" max="4901" width="2.85546875" customWidth="1"/>
    <col min="4902" max="4902" width="2.42578125" customWidth="1"/>
    <col min="4903" max="4903" width="2.7109375" customWidth="1"/>
    <col min="4904" max="4904" width="0" hidden="1" customWidth="1"/>
    <col min="5121" max="5121" width="16.140625" customWidth="1"/>
    <col min="5122" max="5156" width="5.42578125" customWidth="1"/>
    <col min="5157" max="5157" width="2.85546875" customWidth="1"/>
    <col min="5158" max="5158" width="2.42578125" customWidth="1"/>
    <col min="5159" max="5159" width="2.7109375" customWidth="1"/>
    <col min="5160" max="5160" width="0" hidden="1" customWidth="1"/>
    <col min="5377" max="5377" width="16.140625" customWidth="1"/>
    <col min="5378" max="5412" width="5.42578125" customWidth="1"/>
    <col min="5413" max="5413" width="2.85546875" customWidth="1"/>
    <col min="5414" max="5414" width="2.42578125" customWidth="1"/>
    <col min="5415" max="5415" width="2.7109375" customWidth="1"/>
    <col min="5416" max="5416" width="0" hidden="1" customWidth="1"/>
    <col min="5633" max="5633" width="16.140625" customWidth="1"/>
    <col min="5634" max="5668" width="5.42578125" customWidth="1"/>
    <col min="5669" max="5669" width="2.85546875" customWidth="1"/>
    <col min="5670" max="5670" width="2.42578125" customWidth="1"/>
    <col min="5671" max="5671" width="2.7109375" customWidth="1"/>
    <col min="5672" max="5672" width="0" hidden="1" customWidth="1"/>
    <col min="5889" max="5889" width="16.140625" customWidth="1"/>
    <col min="5890" max="5924" width="5.42578125" customWidth="1"/>
    <col min="5925" max="5925" width="2.85546875" customWidth="1"/>
    <col min="5926" max="5926" width="2.42578125" customWidth="1"/>
    <col min="5927" max="5927" width="2.7109375" customWidth="1"/>
    <col min="5928" max="5928" width="0" hidden="1" customWidth="1"/>
    <col min="6145" max="6145" width="16.140625" customWidth="1"/>
    <col min="6146" max="6180" width="5.42578125" customWidth="1"/>
    <col min="6181" max="6181" width="2.85546875" customWidth="1"/>
    <col min="6182" max="6182" width="2.42578125" customWidth="1"/>
    <col min="6183" max="6183" width="2.7109375" customWidth="1"/>
    <col min="6184" max="6184" width="0" hidden="1" customWidth="1"/>
    <col min="6401" max="6401" width="16.140625" customWidth="1"/>
    <col min="6402" max="6436" width="5.42578125" customWidth="1"/>
    <col min="6437" max="6437" width="2.85546875" customWidth="1"/>
    <col min="6438" max="6438" width="2.42578125" customWidth="1"/>
    <col min="6439" max="6439" width="2.7109375" customWidth="1"/>
    <col min="6440" max="6440" width="0" hidden="1" customWidth="1"/>
    <col min="6657" max="6657" width="16.140625" customWidth="1"/>
    <col min="6658" max="6692" width="5.42578125" customWidth="1"/>
    <col min="6693" max="6693" width="2.85546875" customWidth="1"/>
    <col min="6694" max="6694" width="2.42578125" customWidth="1"/>
    <col min="6695" max="6695" width="2.7109375" customWidth="1"/>
    <col min="6696" max="6696" width="0" hidden="1" customWidth="1"/>
    <col min="6913" max="6913" width="16.140625" customWidth="1"/>
    <col min="6914" max="6948" width="5.42578125" customWidth="1"/>
    <col min="6949" max="6949" width="2.85546875" customWidth="1"/>
    <col min="6950" max="6950" width="2.42578125" customWidth="1"/>
    <col min="6951" max="6951" width="2.7109375" customWidth="1"/>
    <col min="6952" max="6952" width="0" hidden="1" customWidth="1"/>
    <col min="7169" max="7169" width="16.140625" customWidth="1"/>
    <col min="7170" max="7204" width="5.42578125" customWidth="1"/>
    <col min="7205" max="7205" width="2.85546875" customWidth="1"/>
    <col min="7206" max="7206" width="2.42578125" customWidth="1"/>
    <col min="7207" max="7207" width="2.7109375" customWidth="1"/>
    <col min="7208" max="7208" width="0" hidden="1" customWidth="1"/>
    <col min="7425" max="7425" width="16.140625" customWidth="1"/>
    <col min="7426" max="7460" width="5.42578125" customWidth="1"/>
    <col min="7461" max="7461" width="2.85546875" customWidth="1"/>
    <col min="7462" max="7462" width="2.42578125" customWidth="1"/>
    <col min="7463" max="7463" width="2.7109375" customWidth="1"/>
    <col min="7464" max="7464" width="0" hidden="1" customWidth="1"/>
    <col min="7681" max="7681" width="16.140625" customWidth="1"/>
    <col min="7682" max="7716" width="5.42578125" customWidth="1"/>
    <col min="7717" max="7717" width="2.85546875" customWidth="1"/>
    <col min="7718" max="7718" width="2.42578125" customWidth="1"/>
    <col min="7719" max="7719" width="2.7109375" customWidth="1"/>
    <col min="7720" max="7720" width="0" hidden="1" customWidth="1"/>
    <col min="7937" max="7937" width="16.140625" customWidth="1"/>
    <col min="7938" max="7972" width="5.42578125" customWidth="1"/>
    <col min="7973" max="7973" width="2.85546875" customWidth="1"/>
    <col min="7974" max="7974" width="2.42578125" customWidth="1"/>
    <col min="7975" max="7975" width="2.7109375" customWidth="1"/>
    <col min="7976" max="7976" width="0" hidden="1" customWidth="1"/>
    <col min="8193" max="8193" width="16.140625" customWidth="1"/>
    <col min="8194" max="8228" width="5.42578125" customWidth="1"/>
    <col min="8229" max="8229" width="2.85546875" customWidth="1"/>
    <col min="8230" max="8230" width="2.42578125" customWidth="1"/>
    <col min="8231" max="8231" width="2.7109375" customWidth="1"/>
    <col min="8232" max="8232" width="0" hidden="1" customWidth="1"/>
    <col min="8449" max="8449" width="16.140625" customWidth="1"/>
    <col min="8450" max="8484" width="5.42578125" customWidth="1"/>
    <col min="8485" max="8485" width="2.85546875" customWidth="1"/>
    <col min="8486" max="8486" width="2.42578125" customWidth="1"/>
    <col min="8487" max="8487" width="2.7109375" customWidth="1"/>
    <col min="8488" max="8488" width="0" hidden="1" customWidth="1"/>
    <col min="8705" max="8705" width="16.140625" customWidth="1"/>
    <col min="8706" max="8740" width="5.42578125" customWidth="1"/>
    <col min="8741" max="8741" width="2.85546875" customWidth="1"/>
    <col min="8742" max="8742" width="2.42578125" customWidth="1"/>
    <col min="8743" max="8743" width="2.7109375" customWidth="1"/>
    <col min="8744" max="8744" width="0" hidden="1" customWidth="1"/>
    <col min="8961" max="8961" width="16.140625" customWidth="1"/>
    <col min="8962" max="8996" width="5.42578125" customWidth="1"/>
    <col min="8997" max="8997" width="2.85546875" customWidth="1"/>
    <col min="8998" max="8998" width="2.42578125" customWidth="1"/>
    <col min="8999" max="8999" width="2.7109375" customWidth="1"/>
    <col min="9000" max="9000" width="0" hidden="1" customWidth="1"/>
    <col min="9217" max="9217" width="16.140625" customWidth="1"/>
    <col min="9218" max="9252" width="5.42578125" customWidth="1"/>
    <col min="9253" max="9253" width="2.85546875" customWidth="1"/>
    <col min="9254" max="9254" width="2.42578125" customWidth="1"/>
    <col min="9255" max="9255" width="2.7109375" customWidth="1"/>
    <col min="9256" max="9256" width="0" hidden="1" customWidth="1"/>
    <col min="9473" max="9473" width="16.140625" customWidth="1"/>
    <col min="9474" max="9508" width="5.42578125" customWidth="1"/>
    <col min="9509" max="9509" width="2.85546875" customWidth="1"/>
    <col min="9510" max="9510" width="2.42578125" customWidth="1"/>
    <col min="9511" max="9511" width="2.7109375" customWidth="1"/>
    <col min="9512" max="9512" width="0" hidden="1" customWidth="1"/>
    <col min="9729" max="9729" width="16.140625" customWidth="1"/>
    <col min="9730" max="9764" width="5.42578125" customWidth="1"/>
    <col min="9765" max="9765" width="2.85546875" customWidth="1"/>
    <col min="9766" max="9766" width="2.42578125" customWidth="1"/>
    <col min="9767" max="9767" width="2.7109375" customWidth="1"/>
    <col min="9768" max="9768" width="0" hidden="1" customWidth="1"/>
    <col min="9985" max="9985" width="16.140625" customWidth="1"/>
    <col min="9986" max="10020" width="5.42578125" customWidth="1"/>
    <col min="10021" max="10021" width="2.85546875" customWidth="1"/>
    <col min="10022" max="10022" width="2.42578125" customWidth="1"/>
    <col min="10023" max="10023" width="2.7109375" customWidth="1"/>
    <col min="10024" max="10024" width="0" hidden="1" customWidth="1"/>
    <col min="10241" max="10241" width="16.140625" customWidth="1"/>
    <col min="10242" max="10276" width="5.42578125" customWidth="1"/>
    <col min="10277" max="10277" width="2.85546875" customWidth="1"/>
    <col min="10278" max="10278" width="2.42578125" customWidth="1"/>
    <col min="10279" max="10279" width="2.7109375" customWidth="1"/>
    <col min="10280" max="10280" width="0" hidden="1" customWidth="1"/>
    <col min="10497" max="10497" width="16.140625" customWidth="1"/>
    <col min="10498" max="10532" width="5.42578125" customWidth="1"/>
    <col min="10533" max="10533" width="2.85546875" customWidth="1"/>
    <col min="10534" max="10534" width="2.42578125" customWidth="1"/>
    <col min="10535" max="10535" width="2.7109375" customWidth="1"/>
    <col min="10536" max="10536" width="0" hidden="1" customWidth="1"/>
    <col min="10753" max="10753" width="16.140625" customWidth="1"/>
    <col min="10754" max="10788" width="5.42578125" customWidth="1"/>
    <col min="10789" max="10789" width="2.85546875" customWidth="1"/>
    <col min="10790" max="10790" width="2.42578125" customWidth="1"/>
    <col min="10791" max="10791" width="2.7109375" customWidth="1"/>
    <col min="10792" max="10792" width="0" hidden="1" customWidth="1"/>
    <col min="11009" max="11009" width="16.140625" customWidth="1"/>
    <col min="11010" max="11044" width="5.42578125" customWidth="1"/>
    <col min="11045" max="11045" width="2.85546875" customWidth="1"/>
    <col min="11046" max="11046" width="2.42578125" customWidth="1"/>
    <col min="11047" max="11047" width="2.7109375" customWidth="1"/>
    <col min="11048" max="11048" width="0" hidden="1" customWidth="1"/>
    <col min="11265" max="11265" width="16.140625" customWidth="1"/>
    <col min="11266" max="11300" width="5.42578125" customWidth="1"/>
    <col min="11301" max="11301" width="2.85546875" customWidth="1"/>
    <col min="11302" max="11302" width="2.42578125" customWidth="1"/>
    <col min="11303" max="11303" width="2.7109375" customWidth="1"/>
    <col min="11304" max="11304" width="0" hidden="1" customWidth="1"/>
    <col min="11521" max="11521" width="16.140625" customWidth="1"/>
    <col min="11522" max="11556" width="5.42578125" customWidth="1"/>
    <col min="11557" max="11557" width="2.85546875" customWidth="1"/>
    <col min="11558" max="11558" width="2.42578125" customWidth="1"/>
    <col min="11559" max="11559" width="2.7109375" customWidth="1"/>
    <col min="11560" max="11560" width="0" hidden="1" customWidth="1"/>
    <col min="11777" max="11777" width="16.140625" customWidth="1"/>
    <col min="11778" max="11812" width="5.42578125" customWidth="1"/>
    <col min="11813" max="11813" width="2.85546875" customWidth="1"/>
    <col min="11814" max="11814" width="2.42578125" customWidth="1"/>
    <col min="11815" max="11815" width="2.7109375" customWidth="1"/>
    <col min="11816" max="11816" width="0" hidden="1" customWidth="1"/>
    <col min="12033" max="12033" width="16.140625" customWidth="1"/>
    <col min="12034" max="12068" width="5.42578125" customWidth="1"/>
    <col min="12069" max="12069" width="2.85546875" customWidth="1"/>
    <col min="12070" max="12070" width="2.42578125" customWidth="1"/>
    <col min="12071" max="12071" width="2.7109375" customWidth="1"/>
    <col min="12072" max="12072" width="0" hidden="1" customWidth="1"/>
    <col min="12289" max="12289" width="16.140625" customWidth="1"/>
    <col min="12290" max="12324" width="5.42578125" customWidth="1"/>
    <col min="12325" max="12325" width="2.85546875" customWidth="1"/>
    <col min="12326" max="12326" width="2.42578125" customWidth="1"/>
    <col min="12327" max="12327" width="2.7109375" customWidth="1"/>
    <col min="12328" max="12328" width="0" hidden="1" customWidth="1"/>
    <col min="12545" max="12545" width="16.140625" customWidth="1"/>
    <col min="12546" max="12580" width="5.42578125" customWidth="1"/>
    <col min="12581" max="12581" width="2.85546875" customWidth="1"/>
    <col min="12582" max="12582" width="2.42578125" customWidth="1"/>
    <col min="12583" max="12583" width="2.7109375" customWidth="1"/>
    <col min="12584" max="12584" width="0" hidden="1" customWidth="1"/>
    <col min="12801" max="12801" width="16.140625" customWidth="1"/>
    <col min="12802" max="12836" width="5.42578125" customWidth="1"/>
    <col min="12837" max="12837" width="2.85546875" customWidth="1"/>
    <col min="12838" max="12838" width="2.42578125" customWidth="1"/>
    <col min="12839" max="12839" width="2.7109375" customWidth="1"/>
    <col min="12840" max="12840" width="0" hidden="1" customWidth="1"/>
    <col min="13057" max="13057" width="16.140625" customWidth="1"/>
    <col min="13058" max="13092" width="5.42578125" customWidth="1"/>
    <col min="13093" max="13093" width="2.85546875" customWidth="1"/>
    <col min="13094" max="13094" width="2.42578125" customWidth="1"/>
    <col min="13095" max="13095" width="2.7109375" customWidth="1"/>
    <col min="13096" max="13096" width="0" hidden="1" customWidth="1"/>
    <col min="13313" max="13313" width="16.140625" customWidth="1"/>
    <col min="13314" max="13348" width="5.42578125" customWidth="1"/>
    <col min="13349" max="13349" width="2.85546875" customWidth="1"/>
    <col min="13350" max="13350" width="2.42578125" customWidth="1"/>
    <col min="13351" max="13351" width="2.7109375" customWidth="1"/>
    <col min="13352" max="13352" width="0" hidden="1" customWidth="1"/>
    <col min="13569" max="13569" width="16.140625" customWidth="1"/>
    <col min="13570" max="13604" width="5.42578125" customWidth="1"/>
    <col min="13605" max="13605" width="2.85546875" customWidth="1"/>
    <col min="13606" max="13606" width="2.42578125" customWidth="1"/>
    <col min="13607" max="13607" width="2.7109375" customWidth="1"/>
    <col min="13608" max="13608" width="0" hidden="1" customWidth="1"/>
    <col min="13825" max="13825" width="16.140625" customWidth="1"/>
    <col min="13826" max="13860" width="5.42578125" customWidth="1"/>
    <col min="13861" max="13861" width="2.85546875" customWidth="1"/>
    <col min="13862" max="13862" width="2.42578125" customWidth="1"/>
    <col min="13863" max="13863" width="2.7109375" customWidth="1"/>
    <col min="13864" max="13864" width="0" hidden="1" customWidth="1"/>
    <col min="14081" max="14081" width="16.140625" customWidth="1"/>
    <col min="14082" max="14116" width="5.42578125" customWidth="1"/>
    <col min="14117" max="14117" width="2.85546875" customWidth="1"/>
    <col min="14118" max="14118" width="2.42578125" customWidth="1"/>
    <col min="14119" max="14119" width="2.7109375" customWidth="1"/>
    <col min="14120" max="14120" width="0" hidden="1" customWidth="1"/>
    <col min="14337" max="14337" width="16.140625" customWidth="1"/>
    <col min="14338" max="14372" width="5.42578125" customWidth="1"/>
    <col min="14373" max="14373" width="2.85546875" customWidth="1"/>
    <col min="14374" max="14374" width="2.42578125" customWidth="1"/>
    <col min="14375" max="14375" width="2.7109375" customWidth="1"/>
    <col min="14376" max="14376" width="0" hidden="1" customWidth="1"/>
    <col min="14593" max="14593" width="16.140625" customWidth="1"/>
    <col min="14594" max="14628" width="5.42578125" customWidth="1"/>
    <col min="14629" max="14629" width="2.85546875" customWidth="1"/>
    <col min="14630" max="14630" width="2.42578125" customWidth="1"/>
    <col min="14631" max="14631" width="2.7109375" customWidth="1"/>
    <col min="14632" max="14632" width="0" hidden="1" customWidth="1"/>
    <col min="14849" max="14849" width="16.140625" customWidth="1"/>
    <col min="14850" max="14884" width="5.42578125" customWidth="1"/>
    <col min="14885" max="14885" width="2.85546875" customWidth="1"/>
    <col min="14886" max="14886" width="2.42578125" customWidth="1"/>
    <col min="14887" max="14887" width="2.7109375" customWidth="1"/>
    <col min="14888" max="14888" width="0" hidden="1" customWidth="1"/>
    <col min="15105" max="15105" width="16.140625" customWidth="1"/>
    <col min="15106" max="15140" width="5.42578125" customWidth="1"/>
    <col min="15141" max="15141" width="2.85546875" customWidth="1"/>
    <col min="15142" max="15142" width="2.42578125" customWidth="1"/>
    <col min="15143" max="15143" width="2.7109375" customWidth="1"/>
    <col min="15144" max="15144" width="0" hidden="1" customWidth="1"/>
    <col min="15361" max="15361" width="16.140625" customWidth="1"/>
    <col min="15362" max="15396" width="5.42578125" customWidth="1"/>
    <col min="15397" max="15397" width="2.85546875" customWidth="1"/>
    <col min="15398" max="15398" width="2.42578125" customWidth="1"/>
    <col min="15399" max="15399" width="2.7109375" customWidth="1"/>
    <col min="15400" max="15400" width="0" hidden="1" customWidth="1"/>
    <col min="15617" max="15617" width="16.140625" customWidth="1"/>
    <col min="15618" max="15652" width="5.42578125" customWidth="1"/>
    <col min="15653" max="15653" width="2.85546875" customWidth="1"/>
    <col min="15654" max="15654" width="2.42578125" customWidth="1"/>
    <col min="15655" max="15655" width="2.7109375" customWidth="1"/>
    <col min="15656" max="15656" width="0" hidden="1" customWidth="1"/>
    <col min="15873" max="15873" width="16.140625" customWidth="1"/>
    <col min="15874" max="15908" width="5.42578125" customWidth="1"/>
    <col min="15909" max="15909" width="2.85546875" customWidth="1"/>
    <col min="15910" max="15910" width="2.42578125" customWidth="1"/>
    <col min="15911" max="15911" width="2.7109375" customWidth="1"/>
    <col min="15912" max="15912" width="0" hidden="1" customWidth="1"/>
    <col min="16129" max="16129" width="16.140625" customWidth="1"/>
    <col min="16130" max="16164" width="5.42578125" customWidth="1"/>
    <col min="16165" max="16165" width="2.85546875" customWidth="1"/>
    <col min="16166" max="16166" width="2.42578125" customWidth="1"/>
    <col min="16167" max="16167" width="2.7109375" customWidth="1"/>
    <col min="16168" max="16168" width="0" hidden="1" customWidth="1"/>
  </cols>
  <sheetData>
    <row r="1" ht="28.35" customHeight="1" x14ac:dyDescent="0.2"/>
    <row r="2" ht="7.15" customHeight="1" x14ac:dyDescent="0.2"/>
    <row r="5" ht="17.100000000000001" customHeight="1" x14ac:dyDescent="0.2"/>
    <row r="6" ht="17.100000000000001" customHeight="1" x14ac:dyDescent="0.2"/>
    <row r="9" ht="17.100000000000001" customHeight="1" x14ac:dyDescent="0.2"/>
    <row r="12" ht="17.100000000000001" customHeight="1" x14ac:dyDescent="0.2"/>
    <row r="18" ht="17.100000000000001" customHeight="1" x14ac:dyDescent="0.2"/>
    <row r="19" ht="17.100000000000001" customHeight="1" x14ac:dyDescent="0.2"/>
    <row r="26" ht="17.100000000000001" customHeight="1" x14ac:dyDescent="0.2"/>
    <row r="33" ht="17.100000000000001" customHeight="1" x14ac:dyDescent="0.2"/>
    <row r="42" ht="17.100000000000001" customHeight="1" x14ac:dyDescent="0.2"/>
    <row r="49" ht="17.100000000000001" customHeight="1" x14ac:dyDescent="0.2"/>
    <row r="52" ht="17.100000000000001" customHeight="1" x14ac:dyDescent="0.2"/>
    <row r="54" ht="409.6" hidden="1" customHeight="1"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6"/>
  <sheetViews>
    <sheetView workbookViewId="0">
      <selection activeCell="C32" sqref="C32"/>
    </sheetView>
  </sheetViews>
  <sheetFormatPr defaultRowHeight="12.75" x14ac:dyDescent="0.2"/>
  <cols>
    <col min="2" max="2" width="36.7109375" customWidth="1"/>
    <col min="3" max="3" width="52.85546875" customWidth="1"/>
  </cols>
  <sheetData>
    <row r="2" spans="2:3" x14ac:dyDescent="0.2">
      <c r="B2" t="s">
        <v>784</v>
      </c>
      <c r="C2" t="s">
        <v>0</v>
      </c>
    </row>
    <row r="3" spans="2:3" x14ac:dyDescent="0.2">
      <c r="B3" t="s">
        <v>733</v>
      </c>
      <c r="C3" s="1" t="s">
        <v>948</v>
      </c>
    </row>
    <row r="4" spans="2:3" x14ac:dyDescent="0.2">
      <c r="B4" t="s">
        <v>734</v>
      </c>
      <c r="C4" s="1" t="s">
        <v>948</v>
      </c>
    </row>
    <row r="5" spans="2:3" x14ac:dyDescent="0.2">
      <c r="B5" t="s">
        <v>735</v>
      </c>
      <c r="C5" s="1" t="s">
        <v>948</v>
      </c>
    </row>
    <row r="6" spans="2:3" x14ac:dyDescent="0.2">
      <c r="B6" t="s">
        <v>736</v>
      </c>
      <c r="C6" s="1" t="s">
        <v>948</v>
      </c>
    </row>
    <row r="7" spans="2:3" x14ac:dyDescent="0.2">
      <c r="B7" t="s">
        <v>787</v>
      </c>
      <c r="C7" s="1" t="s">
        <v>948</v>
      </c>
    </row>
    <row r="8" spans="2:3" x14ac:dyDescent="0.2">
      <c r="B8" t="s">
        <v>788</v>
      </c>
      <c r="C8" s="1" t="s">
        <v>948</v>
      </c>
    </row>
    <row r="9" spans="2:3" x14ac:dyDescent="0.2">
      <c r="B9" t="s">
        <v>789</v>
      </c>
      <c r="C9" s="1" t="s">
        <v>948</v>
      </c>
    </row>
    <row r="10" spans="2:3" x14ac:dyDescent="0.2">
      <c r="B10" t="s">
        <v>790</v>
      </c>
      <c r="C10" s="1" t="s">
        <v>948</v>
      </c>
    </row>
    <row r="11" spans="2:3" x14ac:dyDescent="0.2">
      <c r="B11" t="s">
        <v>791</v>
      </c>
      <c r="C11" s="1" t="s">
        <v>948</v>
      </c>
    </row>
    <row r="12" spans="2:3" x14ac:dyDescent="0.2">
      <c r="B12" t="s">
        <v>738</v>
      </c>
      <c r="C12" t="s">
        <v>3</v>
      </c>
    </row>
    <row r="13" spans="2:3" x14ac:dyDescent="0.2">
      <c r="B13" t="s">
        <v>739</v>
      </c>
      <c r="C13" t="s">
        <v>3</v>
      </c>
    </row>
    <row r="14" spans="2:3" x14ac:dyDescent="0.2">
      <c r="B14" t="s">
        <v>740</v>
      </c>
      <c r="C14" t="s">
        <v>3</v>
      </c>
    </row>
    <row r="15" spans="2:3" x14ac:dyDescent="0.2">
      <c r="B15" t="s">
        <v>741</v>
      </c>
      <c r="C15" t="s">
        <v>3</v>
      </c>
    </row>
    <row r="16" spans="2:3" x14ac:dyDescent="0.2">
      <c r="B16" t="s">
        <v>742</v>
      </c>
      <c r="C16" t="s">
        <v>3</v>
      </c>
    </row>
    <row r="17" spans="2:3" x14ac:dyDescent="0.2">
      <c r="B17" t="s">
        <v>743</v>
      </c>
      <c r="C17" t="s">
        <v>3</v>
      </c>
    </row>
    <row r="18" spans="2:3" x14ac:dyDescent="0.2">
      <c r="B18" t="s">
        <v>744</v>
      </c>
      <c r="C18" t="s">
        <v>3</v>
      </c>
    </row>
    <row r="19" spans="2:3" x14ac:dyDescent="0.2">
      <c r="B19" t="s">
        <v>745</v>
      </c>
      <c r="C19" t="s">
        <v>3</v>
      </c>
    </row>
    <row r="20" spans="2:3" x14ac:dyDescent="0.2">
      <c r="B20" t="s">
        <v>792</v>
      </c>
      <c r="C20" t="s">
        <v>3</v>
      </c>
    </row>
    <row r="21" spans="2:3" x14ac:dyDescent="0.2">
      <c r="B21" t="s">
        <v>746</v>
      </c>
      <c r="C21" t="s">
        <v>3</v>
      </c>
    </row>
    <row r="22" spans="2:3" x14ac:dyDescent="0.2">
      <c r="B22" t="s">
        <v>747</v>
      </c>
      <c r="C22" t="s">
        <v>5</v>
      </c>
    </row>
    <row r="23" spans="2:3" x14ac:dyDescent="0.2">
      <c r="B23" t="s">
        <v>748</v>
      </c>
      <c r="C23" s="46" t="s">
        <v>5</v>
      </c>
    </row>
    <row r="24" spans="2:3" x14ac:dyDescent="0.2">
      <c r="B24" t="s">
        <v>749</v>
      </c>
      <c r="C24" s="51" t="s">
        <v>3</v>
      </c>
    </row>
    <row r="25" spans="2:3" x14ac:dyDescent="0.2">
      <c r="B25" t="s">
        <v>750</v>
      </c>
      <c r="C25" s="51" t="s">
        <v>3</v>
      </c>
    </row>
    <row r="26" spans="2:3" x14ac:dyDescent="0.2">
      <c r="B26" t="s">
        <v>793</v>
      </c>
      <c r="C26" s="51" t="s">
        <v>3</v>
      </c>
    </row>
    <row r="27" spans="2:3" x14ac:dyDescent="0.2">
      <c r="B27" t="s">
        <v>794</v>
      </c>
      <c r="C27" s="51" t="s">
        <v>3</v>
      </c>
    </row>
    <row r="28" spans="2:3" x14ac:dyDescent="0.2">
      <c r="B28" t="s">
        <v>795</v>
      </c>
      <c r="C28" s="51" t="s">
        <v>3</v>
      </c>
    </row>
    <row r="29" spans="2:3" x14ac:dyDescent="0.2">
      <c r="B29" t="s">
        <v>751</v>
      </c>
      <c r="C29" s="51" t="s">
        <v>3</v>
      </c>
    </row>
    <row r="30" spans="2:3" x14ac:dyDescent="0.2">
      <c r="B30" t="s">
        <v>796</v>
      </c>
      <c r="C30" t="s">
        <v>785</v>
      </c>
    </row>
    <row r="31" spans="2:3" x14ac:dyDescent="0.2">
      <c r="B31" t="s">
        <v>797</v>
      </c>
      <c r="C31" t="s">
        <v>785</v>
      </c>
    </row>
    <row r="32" spans="2:3" ht="12" customHeight="1" x14ac:dyDescent="0.2">
      <c r="B32" t="s">
        <v>752</v>
      </c>
      <c r="C32" t="s">
        <v>6</v>
      </c>
    </row>
    <row r="33" spans="2:3" x14ac:dyDescent="0.2">
      <c r="B33" t="s">
        <v>753</v>
      </c>
      <c r="C33" t="s">
        <v>6</v>
      </c>
    </row>
    <row r="34" spans="2:3" x14ac:dyDescent="0.2">
      <c r="B34" t="s">
        <v>754</v>
      </c>
      <c r="C34" s="46" t="s">
        <v>6</v>
      </c>
    </row>
    <row r="35" spans="2:3" x14ac:dyDescent="0.2">
      <c r="B35" t="s">
        <v>755</v>
      </c>
      <c r="C35" s="46" t="s">
        <v>6</v>
      </c>
    </row>
    <row r="36" spans="2:3" x14ac:dyDescent="0.2">
      <c r="B36" t="s">
        <v>756</v>
      </c>
      <c r="C36" s="51" t="s">
        <v>5</v>
      </c>
    </row>
    <row r="37" spans="2:3" x14ac:dyDescent="0.2">
      <c r="B37" t="s">
        <v>757</v>
      </c>
      <c r="C37" t="s">
        <v>13</v>
      </c>
    </row>
    <row r="38" spans="2:3" x14ac:dyDescent="0.2">
      <c r="B38" t="s">
        <v>758</v>
      </c>
      <c r="C38" t="s">
        <v>13</v>
      </c>
    </row>
    <row r="39" spans="2:3" x14ac:dyDescent="0.2">
      <c r="B39" t="s">
        <v>759</v>
      </c>
      <c r="C39" t="s">
        <v>13</v>
      </c>
    </row>
    <row r="40" spans="2:3" x14ac:dyDescent="0.2">
      <c r="B40" t="s">
        <v>760</v>
      </c>
      <c r="C40" t="s">
        <v>13</v>
      </c>
    </row>
    <row r="41" spans="2:3" x14ac:dyDescent="0.2">
      <c r="B41" t="s">
        <v>761</v>
      </c>
      <c r="C41" t="s">
        <v>13</v>
      </c>
    </row>
    <row r="42" spans="2:3" x14ac:dyDescent="0.2">
      <c r="B42" t="s">
        <v>762</v>
      </c>
      <c r="C42" t="s">
        <v>4</v>
      </c>
    </row>
    <row r="43" spans="2:3" x14ac:dyDescent="0.2">
      <c r="B43" t="s">
        <v>798</v>
      </c>
      <c r="C43" s="51" t="s">
        <v>785</v>
      </c>
    </row>
    <row r="44" spans="2:3" x14ac:dyDescent="0.2">
      <c r="B44" t="s">
        <v>763</v>
      </c>
      <c r="C44" t="s">
        <v>4</v>
      </c>
    </row>
    <row r="45" spans="2:3" x14ac:dyDescent="0.2">
      <c r="B45" t="s">
        <v>799</v>
      </c>
      <c r="C45" t="s">
        <v>4</v>
      </c>
    </row>
    <row r="46" spans="2:3" x14ac:dyDescent="0.2">
      <c r="B46" t="s">
        <v>800</v>
      </c>
      <c r="C46" t="s">
        <v>4</v>
      </c>
    </row>
    <row r="47" spans="2:3" x14ac:dyDescent="0.2">
      <c r="B47" t="s">
        <v>764</v>
      </c>
      <c r="C47" s="51" t="s">
        <v>5</v>
      </c>
    </row>
    <row r="48" spans="2:3" x14ac:dyDescent="0.2">
      <c r="B48" t="s">
        <v>801</v>
      </c>
      <c r="C48" s="46" t="s">
        <v>4</v>
      </c>
    </row>
    <row r="49" spans="2:3" x14ac:dyDescent="0.2">
      <c r="B49" t="s">
        <v>765</v>
      </c>
      <c r="C49" t="s">
        <v>4</v>
      </c>
    </row>
    <row r="50" spans="2:3" x14ac:dyDescent="0.2">
      <c r="B50" t="s">
        <v>802</v>
      </c>
      <c r="C50" t="s">
        <v>4</v>
      </c>
    </row>
    <row r="51" spans="2:3" x14ac:dyDescent="0.2">
      <c r="B51" t="s">
        <v>766</v>
      </c>
      <c r="C51" t="s">
        <v>4</v>
      </c>
    </row>
    <row r="52" spans="2:3" x14ac:dyDescent="0.2">
      <c r="B52" t="s">
        <v>803</v>
      </c>
      <c r="C52" t="s">
        <v>13</v>
      </c>
    </row>
    <row r="53" spans="2:3" x14ac:dyDescent="0.2">
      <c r="B53" t="s">
        <v>804</v>
      </c>
      <c r="C53" s="46" t="s">
        <v>5</v>
      </c>
    </row>
    <row r="54" spans="2:3" x14ac:dyDescent="0.2">
      <c r="B54" t="s">
        <v>805</v>
      </c>
      <c r="C54" s="51" t="s">
        <v>1279</v>
      </c>
    </row>
    <row r="55" spans="2:3" x14ac:dyDescent="0.2">
      <c r="B55" t="s">
        <v>767</v>
      </c>
      <c r="C55" t="s">
        <v>13</v>
      </c>
    </row>
    <row r="56" spans="2:3" x14ac:dyDescent="0.2">
      <c r="B56" t="s">
        <v>806</v>
      </c>
      <c r="C56" t="s">
        <v>13</v>
      </c>
    </row>
    <row r="57" spans="2:3" x14ac:dyDescent="0.2">
      <c r="B57" t="s">
        <v>807</v>
      </c>
      <c r="C57" t="s">
        <v>13</v>
      </c>
    </row>
    <row r="58" spans="2:3" x14ac:dyDescent="0.2">
      <c r="B58" t="s">
        <v>808</v>
      </c>
      <c r="C58" s="51" t="s">
        <v>3</v>
      </c>
    </row>
    <row r="59" spans="2:3" x14ac:dyDescent="0.2">
      <c r="B59" t="s">
        <v>809</v>
      </c>
      <c r="C59" t="s">
        <v>785</v>
      </c>
    </row>
    <row r="60" spans="2:3" x14ac:dyDescent="0.2">
      <c r="B60" t="s">
        <v>810</v>
      </c>
      <c r="C60" t="s">
        <v>785</v>
      </c>
    </row>
    <row r="61" spans="2:3" x14ac:dyDescent="0.2">
      <c r="B61" t="s">
        <v>811</v>
      </c>
      <c r="C61" t="s">
        <v>785</v>
      </c>
    </row>
    <row r="62" spans="2:3" x14ac:dyDescent="0.2">
      <c r="B62" t="s">
        <v>768</v>
      </c>
      <c r="C62" t="s">
        <v>11</v>
      </c>
    </row>
    <row r="63" spans="2:3" x14ac:dyDescent="0.2">
      <c r="B63" t="s">
        <v>769</v>
      </c>
      <c r="C63" t="s">
        <v>11</v>
      </c>
    </row>
    <row r="64" spans="2:3" x14ac:dyDescent="0.2">
      <c r="B64" t="s">
        <v>812</v>
      </c>
      <c r="C64" t="s">
        <v>11</v>
      </c>
    </row>
    <row r="65" spans="2:3" x14ac:dyDescent="0.2">
      <c r="B65" t="s">
        <v>770</v>
      </c>
      <c r="C65" t="s">
        <v>11</v>
      </c>
    </row>
    <row r="66" spans="2:3" x14ac:dyDescent="0.2">
      <c r="B66" t="s">
        <v>771</v>
      </c>
      <c r="C66" t="s">
        <v>11</v>
      </c>
    </row>
    <row r="67" spans="2:3" x14ac:dyDescent="0.2">
      <c r="B67" t="s">
        <v>813</v>
      </c>
      <c r="C67" s="46" t="s">
        <v>15</v>
      </c>
    </row>
    <row r="68" spans="2:3" x14ac:dyDescent="0.2">
      <c r="B68" t="s">
        <v>814</v>
      </c>
      <c r="C68" t="s">
        <v>16</v>
      </c>
    </row>
    <row r="69" spans="2:3" x14ac:dyDescent="0.2">
      <c r="B69" t="s">
        <v>772</v>
      </c>
      <c r="C69" t="s">
        <v>1287</v>
      </c>
    </row>
    <row r="70" spans="2:3" x14ac:dyDescent="0.2">
      <c r="B70" t="s">
        <v>815</v>
      </c>
      <c r="C70" t="s">
        <v>785</v>
      </c>
    </row>
    <row r="71" spans="2:3" x14ac:dyDescent="0.2">
      <c r="B71" t="s">
        <v>773</v>
      </c>
      <c r="C71" s="51" t="s">
        <v>1287</v>
      </c>
    </row>
    <row r="72" spans="2:3" x14ac:dyDescent="0.2">
      <c r="B72" t="s">
        <v>816</v>
      </c>
      <c r="C72" t="s">
        <v>1279</v>
      </c>
    </row>
    <row r="73" spans="2:3" x14ac:dyDescent="0.2">
      <c r="B73" t="s">
        <v>774</v>
      </c>
      <c r="C73" t="s">
        <v>1279</v>
      </c>
    </row>
    <row r="74" spans="2:3" x14ac:dyDescent="0.2">
      <c r="B74" t="s">
        <v>775</v>
      </c>
      <c r="C74" t="s">
        <v>1279</v>
      </c>
    </row>
    <row r="75" spans="2:3" x14ac:dyDescent="0.2">
      <c r="B75" t="s">
        <v>817</v>
      </c>
      <c r="C75" t="s">
        <v>1279</v>
      </c>
    </row>
    <row r="76" spans="2:3" x14ac:dyDescent="0.2">
      <c r="B76" t="s">
        <v>776</v>
      </c>
      <c r="C76" t="s">
        <v>1279</v>
      </c>
    </row>
    <row r="77" spans="2:3" x14ac:dyDescent="0.2">
      <c r="B77" t="s">
        <v>777</v>
      </c>
      <c r="C77" t="s">
        <v>1279</v>
      </c>
    </row>
    <row r="78" spans="2:3" x14ac:dyDescent="0.2">
      <c r="B78" t="s">
        <v>778</v>
      </c>
      <c r="C78" s="51" t="s">
        <v>1279</v>
      </c>
    </row>
    <row r="79" spans="2:3" x14ac:dyDescent="0.2">
      <c r="B79" t="s">
        <v>818</v>
      </c>
      <c r="C79" s="51" t="s">
        <v>1279</v>
      </c>
    </row>
    <row r="80" spans="2:3" x14ac:dyDescent="0.2">
      <c r="B80" t="s">
        <v>819</v>
      </c>
      <c r="C80" s="46" t="s">
        <v>785</v>
      </c>
    </row>
    <row r="81" spans="2:3" x14ac:dyDescent="0.2">
      <c r="B81" t="s">
        <v>820</v>
      </c>
      <c r="C81" s="46" t="s">
        <v>785</v>
      </c>
    </row>
    <row r="82" spans="2:3" x14ac:dyDescent="0.2">
      <c r="B82" t="s">
        <v>821</v>
      </c>
      <c r="C82" t="s">
        <v>1279</v>
      </c>
    </row>
    <row r="83" spans="2:3" x14ac:dyDescent="0.2">
      <c r="B83" t="s">
        <v>822</v>
      </c>
      <c r="C83" t="s">
        <v>1279</v>
      </c>
    </row>
    <row r="84" spans="2:3" x14ac:dyDescent="0.2">
      <c r="B84" t="s">
        <v>779</v>
      </c>
      <c r="C84" t="s">
        <v>1279</v>
      </c>
    </row>
    <row r="85" spans="2:3" x14ac:dyDescent="0.2">
      <c r="B85" t="s">
        <v>823</v>
      </c>
      <c r="C85" t="s">
        <v>1279</v>
      </c>
    </row>
    <row r="86" spans="2:3" x14ac:dyDescent="0.2">
      <c r="B86" t="s">
        <v>780</v>
      </c>
      <c r="C86" t="s">
        <v>1279</v>
      </c>
    </row>
    <row r="87" spans="2:3" x14ac:dyDescent="0.2">
      <c r="B87" t="s">
        <v>781</v>
      </c>
      <c r="C87" t="s">
        <v>1279</v>
      </c>
    </row>
    <row r="88" spans="2:3" x14ac:dyDescent="0.2">
      <c r="B88" t="s">
        <v>824</v>
      </c>
      <c r="C88" s="1" t="s">
        <v>948</v>
      </c>
    </row>
    <row r="89" spans="2:3" x14ac:dyDescent="0.2">
      <c r="B89" t="s">
        <v>825</v>
      </c>
      <c r="C89" s="1" t="s">
        <v>948</v>
      </c>
    </row>
    <row r="90" spans="2:3" x14ac:dyDescent="0.2">
      <c r="B90" t="s">
        <v>782</v>
      </c>
      <c r="C90" s="51" t="s">
        <v>1287</v>
      </c>
    </row>
    <row r="91" spans="2:3" x14ac:dyDescent="0.2">
      <c r="B91" t="s">
        <v>826</v>
      </c>
      <c r="C91" t="s">
        <v>3</v>
      </c>
    </row>
    <row r="92" spans="2:3" x14ac:dyDescent="0.2">
      <c r="B92" t="s">
        <v>827</v>
      </c>
      <c r="C92" t="s">
        <v>15</v>
      </c>
    </row>
    <row r="93" spans="2:3" x14ac:dyDescent="0.2">
      <c r="B93" t="s">
        <v>828</v>
      </c>
      <c r="C93" s="46" t="s">
        <v>1279</v>
      </c>
    </row>
    <row r="94" spans="2:3" x14ac:dyDescent="0.2">
      <c r="B94" t="s">
        <v>783</v>
      </c>
      <c r="C94" t="s">
        <v>4</v>
      </c>
    </row>
    <row r="95" spans="2:3" x14ac:dyDescent="0.2">
      <c r="B95" t="s">
        <v>829</v>
      </c>
      <c r="C95" t="s">
        <v>4</v>
      </c>
    </row>
    <row r="96" spans="2:3" x14ac:dyDescent="0.2">
      <c r="B96" t="s">
        <v>737</v>
      </c>
      <c r="C96" s="1" t="s">
        <v>948</v>
      </c>
    </row>
  </sheetData>
  <sheetProtection sheet="1" objects="1" scenarios="1" autoFilter="0"/>
  <pageMargins left="0.7" right="0.7" top="0.75" bottom="0.75"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5"/>
  <sheetViews>
    <sheetView workbookViewId="0"/>
  </sheetViews>
  <sheetFormatPr defaultRowHeight="12.75" x14ac:dyDescent="0.2"/>
  <cols>
    <col min="1" max="1" width="38.5703125" customWidth="1"/>
  </cols>
  <sheetData>
    <row r="1" spans="1:4" x14ac:dyDescent="0.2">
      <c r="A1" s="1" t="s">
        <v>786</v>
      </c>
      <c r="B1" s="1" t="s">
        <v>730</v>
      </c>
      <c r="C1" s="1" t="s">
        <v>731</v>
      </c>
      <c r="D1" s="1" t="s">
        <v>732</v>
      </c>
    </row>
    <row r="2" spans="1:4" x14ac:dyDescent="0.2">
      <c r="A2" t="str">
        <f>IFERROR(VLOOKUP('Insert Crash Factor Matrix Here'!A6,'RUM converter'!$B$3:$C$96,2,FALSE),"")</f>
        <v/>
      </c>
      <c r="B2" t="str">
        <f>IF($A2&lt;&gt;"",'Insert Crash Factor Matrix Here'!H6,"")</f>
        <v/>
      </c>
      <c r="C2" t="str">
        <f>IF($A2&lt;&gt;"",'Insert Crash Factor Matrix Here'!I6,"")</f>
        <v/>
      </c>
      <c r="D2" t="str">
        <f>IF($A2&lt;&gt;"",'Insert Crash Factor Matrix Here'!J6,"")</f>
        <v/>
      </c>
    </row>
    <row r="3" spans="1:4" x14ac:dyDescent="0.2">
      <c r="A3" t="str">
        <f>IFERROR(VLOOKUP('Insert Crash Factor Matrix Here'!A7,'RUM converter'!$B$3:$C$96,2,FALSE),"")</f>
        <v/>
      </c>
      <c r="B3" t="str">
        <f>IF($A3&lt;&gt;"",'Insert Crash Factor Matrix Here'!H7,"")</f>
        <v/>
      </c>
      <c r="C3" t="str">
        <f>IF($A3&lt;&gt;"",'Insert Crash Factor Matrix Here'!I7,"")</f>
        <v/>
      </c>
      <c r="D3" t="str">
        <f>IF($A3&lt;&gt;"",'Insert Crash Factor Matrix Here'!J7,"")</f>
        <v/>
      </c>
    </row>
    <row r="4" spans="1:4" x14ac:dyDescent="0.2">
      <c r="A4" t="str">
        <f>IFERROR(VLOOKUP('Insert Crash Factor Matrix Here'!A8,'RUM converter'!$B$3:$C$96,2,FALSE),"")</f>
        <v/>
      </c>
      <c r="B4" t="str">
        <f>IF($A4&lt;&gt;"",'Insert Crash Factor Matrix Here'!H8,"")</f>
        <v/>
      </c>
      <c r="C4" t="str">
        <f>IF($A4&lt;&gt;"",'Insert Crash Factor Matrix Here'!I8,"")</f>
        <v/>
      </c>
      <c r="D4" t="str">
        <f>IF($A4&lt;&gt;"",'Insert Crash Factor Matrix Here'!J8,"")</f>
        <v/>
      </c>
    </row>
    <row r="5" spans="1:4" x14ac:dyDescent="0.2">
      <c r="A5" t="str">
        <f>IFERROR(VLOOKUP('Insert Crash Factor Matrix Here'!A9,'RUM converter'!$B$3:$C$96,2,FALSE),"")</f>
        <v/>
      </c>
      <c r="B5" t="str">
        <f>IF($A5&lt;&gt;"",'Insert Crash Factor Matrix Here'!H9,"")</f>
        <v/>
      </c>
      <c r="C5" t="str">
        <f>IF($A5&lt;&gt;"",'Insert Crash Factor Matrix Here'!I9,"")</f>
        <v/>
      </c>
      <c r="D5" t="str">
        <f>IF($A5&lt;&gt;"",'Insert Crash Factor Matrix Here'!J9,"")</f>
        <v/>
      </c>
    </row>
    <row r="6" spans="1:4" x14ac:dyDescent="0.2">
      <c r="A6" t="str">
        <f>IFERROR(VLOOKUP('Insert Crash Factor Matrix Here'!A10,'RUM converter'!$B$3:$C$96,2,FALSE),"")</f>
        <v/>
      </c>
      <c r="B6" t="str">
        <f>IF($A6&lt;&gt;"",'Insert Crash Factor Matrix Here'!H10,"")</f>
        <v/>
      </c>
      <c r="C6" t="str">
        <f>IF($A6&lt;&gt;"",'Insert Crash Factor Matrix Here'!I10,"")</f>
        <v/>
      </c>
      <c r="D6" t="str">
        <f>IF($A6&lt;&gt;"",'Insert Crash Factor Matrix Here'!J10,"")</f>
        <v/>
      </c>
    </row>
    <row r="7" spans="1:4" x14ac:dyDescent="0.2">
      <c r="A7" t="str">
        <f>IFERROR(VLOOKUP('Insert Crash Factor Matrix Here'!A11,'RUM converter'!$B$3:$C$96,2,FALSE),"")</f>
        <v/>
      </c>
      <c r="B7" t="str">
        <f>IF($A7&lt;&gt;"",'Insert Crash Factor Matrix Here'!H11,"")</f>
        <v/>
      </c>
      <c r="C7" t="str">
        <f>IF($A7&lt;&gt;"",'Insert Crash Factor Matrix Here'!I11,"")</f>
        <v/>
      </c>
      <c r="D7" t="str">
        <f>IF($A7&lt;&gt;"",'Insert Crash Factor Matrix Here'!J11,"")</f>
        <v/>
      </c>
    </row>
    <row r="8" spans="1:4" x14ac:dyDescent="0.2">
      <c r="A8" t="str">
        <f>IFERROR(VLOOKUP('Insert Crash Factor Matrix Here'!A12,'RUM converter'!$B$3:$C$96,2,FALSE),"")</f>
        <v/>
      </c>
      <c r="B8" t="str">
        <f>IF($A8&lt;&gt;"",'Insert Crash Factor Matrix Here'!H12,"")</f>
        <v/>
      </c>
      <c r="C8" t="str">
        <f>IF($A8&lt;&gt;"",'Insert Crash Factor Matrix Here'!I12,"")</f>
        <v/>
      </c>
      <c r="D8" t="str">
        <f>IF($A8&lt;&gt;"",'Insert Crash Factor Matrix Here'!J12,"")</f>
        <v/>
      </c>
    </row>
    <row r="9" spans="1:4" x14ac:dyDescent="0.2">
      <c r="A9" t="str">
        <f>IFERROR(VLOOKUP('Insert Crash Factor Matrix Here'!A13,'RUM converter'!$B$3:$C$96,2,FALSE),"")</f>
        <v/>
      </c>
      <c r="B9" t="str">
        <f>IF($A9&lt;&gt;"",'Insert Crash Factor Matrix Here'!H13,"")</f>
        <v/>
      </c>
      <c r="C9" t="str">
        <f>IF($A9&lt;&gt;"",'Insert Crash Factor Matrix Here'!I13,"")</f>
        <v/>
      </c>
      <c r="D9" t="str">
        <f>IF($A9&lt;&gt;"",'Insert Crash Factor Matrix Here'!J13,"")</f>
        <v/>
      </c>
    </row>
    <row r="10" spans="1:4" x14ac:dyDescent="0.2">
      <c r="A10" t="str">
        <f>IFERROR(VLOOKUP('Insert Crash Factor Matrix Here'!A14,'RUM converter'!$B$3:$C$96,2,FALSE),"")</f>
        <v/>
      </c>
      <c r="B10" t="str">
        <f>IF($A10&lt;&gt;"",'Insert Crash Factor Matrix Here'!H14,"")</f>
        <v/>
      </c>
      <c r="C10" t="str">
        <f>IF($A10&lt;&gt;"",'Insert Crash Factor Matrix Here'!I14,"")</f>
        <v/>
      </c>
      <c r="D10" t="str">
        <f>IF($A10&lt;&gt;"",'Insert Crash Factor Matrix Here'!J14,"")</f>
        <v/>
      </c>
    </row>
    <row r="11" spans="1:4" x14ac:dyDescent="0.2">
      <c r="A11" t="str">
        <f>IFERROR(VLOOKUP('Insert Crash Factor Matrix Here'!A15,'RUM converter'!$B$3:$C$96,2,FALSE),"")</f>
        <v/>
      </c>
      <c r="B11" t="str">
        <f>IF($A11&lt;&gt;"",'Insert Crash Factor Matrix Here'!H15,"")</f>
        <v/>
      </c>
      <c r="C11" t="str">
        <f>IF($A11&lt;&gt;"",'Insert Crash Factor Matrix Here'!I15,"")</f>
        <v/>
      </c>
      <c r="D11" t="str">
        <f>IF($A11&lt;&gt;"",'Insert Crash Factor Matrix Here'!J15,"")</f>
        <v/>
      </c>
    </row>
    <row r="12" spans="1:4" x14ac:dyDescent="0.2">
      <c r="A12" t="str">
        <f>IFERROR(VLOOKUP('Insert Crash Factor Matrix Here'!A16,'RUM converter'!$B$3:$C$96,2,FALSE),"")</f>
        <v/>
      </c>
      <c r="B12" t="str">
        <f>IF($A12&lt;&gt;"",'Insert Crash Factor Matrix Here'!H16,"")</f>
        <v/>
      </c>
      <c r="C12" t="str">
        <f>IF($A12&lt;&gt;"",'Insert Crash Factor Matrix Here'!I16,"")</f>
        <v/>
      </c>
      <c r="D12" t="str">
        <f>IF($A12&lt;&gt;"",'Insert Crash Factor Matrix Here'!J16,"")</f>
        <v/>
      </c>
    </row>
    <row r="13" spans="1:4" x14ac:dyDescent="0.2">
      <c r="A13" t="str">
        <f>IFERROR(VLOOKUP('Insert Crash Factor Matrix Here'!A17,'RUM converter'!$B$3:$C$96,2,FALSE),"")</f>
        <v/>
      </c>
      <c r="B13" t="str">
        <f>IF($A13&lt;&gt;"",'Insert Crash Factor Matrix Here'!H17,"")</f>
        <v/>
      </c>
      <c r="C13" t="str">
        <f>IF($A13&lt;&gt;"",'Insert Crash Factor Matrix Here'!I17,"")</f>
        <v/>
      </c>
      <c r="D13" t="str">
        <f>IF($A13&lt;&gt;"",'Insert Crash Factor Matrix Here'!J17,"")</f>
        <v/>
      </c>
    </row>
    <row r="14" spans="1:4" x14ac:dyDescent="0.2">
      <c r="A14" t="str">
        <f>IFERROR(VLOOKUP('Insert Crash Factor Matrix Here'!A18,'RUM converter'!$B$3:$C$96,2,FALSE),"")</f>
        <v/>
      </c>
      <c r="B14" t="str">
        <f>IF($A14&lt;&gt;"",'Insert Crash Factor Matrix Here'!H18,"")</f>
        <v/>
      </c>
      <c r="C14" t="str">
        <f>IF($A14&lt;&gt;"",'Insert Crash Factor Matrix Here'!I18,"")</f>
        <v/>
      </c>
      <c r="D14" t="str">
        <f>IF($A14&lt;&gt;"",'Insert Crash Factor Matrix Here'!J18,"")</f>
        <v/>
      </c>
    </row>
    <row r="15" spans="1:4" x14ac:dyDescent="0.2">
      <c r="A15" t="str">
        <f>IFERROR(VLOOKUP('Insert Crash Factor Matrix Here'!A19,'RUM converter'!$B$3:$C$96,2,FALSE),"")</f>
        <v/>
      </c>
      <c r="B15" t="str">
        <f>IF($A15&lt;&gt;"",'Insert Crash Factor Matrix Here'!H19,"")</f>
        <v/>
      </c>
      <c r="C15" t="str">
        <f>IF($A15&lt;&gt;"",'Insert Crash Factor Matrix Here'!I19,"")</f>
        <v/>
      </c>
      <c r="D15" t="str">
        <f>IF($A15&lt;&gt;"",'Insert Crash Factor Matrix Here'!J19,"")</f>
        <v/>
      </c>
    </row>
    <row r="16" spans="1:4" x14ac:dyDescent="0.2">
      <c r="A16" t="str">
        <f>IFERROR(VLOOKUP('Insert Crash Factor Matrix Here'!A20,'RUM converter'!$B$3:$C$96,2,FALSE),"")</f>
        <v/>
      </c>
      <c r="B16" t="str">
        <f>IF($A16&lt;&gt;"",'Insert Crash Factor Matrix Here'!H20,"")</f>
        <v/>
      </c>
      <c r="C16" t="str">
        <f>IF($A16&lt;&gt;"",'Insert Crash Factor Matrix Here'!I20,"")</f>
        <v/>
      </c>
      <c r="D16" t="str">
        <f>IF($A16&lt;&gt;"",'Insert Crash Factor Matrix Here'!J20,"")</f>
        <v/>
      </c>
    </row>
    <row r="17" spans="1:4" x14ac:dyDescent="0.2">
      <c r="A17" t="str">
        <f>IFERROR(VLOOKUP('Insert Crash Factor Matrix Here'!A21,'RUM converter'!$B$3:$C$96,2,FALSE),"")</f>
        <v/>
      </c>
      <c r="B17" t="str">
        <f>IF($A17&lt;&gt;"",'Insert Crash Factor Matrix Here'!H21,"")</f>
        <v/>
      </c>
      <c r="C17" t="str">
        <f>IF($A17&lt;&gt;"",'Insert Crash Factor Matrix Here'!I21,"")</f>
        <v/>
      </c>
      <c r="D17" t="str">
        <f>IF($A17&lt;&gt;"",'Insert Crash Factor Matrix Here'!J21,"")</f>
        <v/>
      </c>
    </row>
    <row r="18" spans="1:4" x14ac:dyDescent="0.2">
      <c r="A18" t="str">
        <f>IFERROR(VLOOKUP('Insert Crash Factor Matrix Here'!A22,'RUM converter'!$B$3:$C$96,2,FALSE),"")</f>
        <v/>
      </c>
      <c r="B18" t="str">
        <f>IF($A18&lt;&gt;"",'Insert Crash Factor Matrix Here'!H22,"")</f>
        <v/>
      </c>
      <c r="C18" t="str">
        <f>IF($A18&lt;&gt;"",'Insert Crash Factor Matrix Here'!I22,"")</f>
        <v/>
      </c>
      <c r="D18" t="str">
        <f>IF($A18&lt;&gt;"",'Insert Crash Factor Matrix Here'!J22,"")</f>
        <v/>
      </c>
    </row>
    <row r="19" spans="1:4" x14ac:dyDescent="0.2">
      <c r="A19" t="str">
        <f>IFERROR(VLOOKUP('Insert Crash Factor Matrix Here'!A23,'RUM converter'!$B$3:$C$96,2,FALSE),"")</f>
        <v/>
      </c>
      <c r="B19" t="str">
        <f>IF($A19&lt;&gt;"",'Insert Crash Factor Matrix Here'!H23,"")</f>
        <v/>
      </c>
      <c r="C19" t="str">
        <f>IF($A19&lt;&gt;"",'Insert Crash Factor Matrix Here'!I23,"")</f>
        <v/>
      </c>
      <c r="D19" t="str">
        <f>IF($A19&lt;&gt;"",'Insert Crash Factor Matrix Here'!J23,"")</f>
        <v/>
      </c>
    </row>
    <row r="20" spans="1:4" x14ac:dyDescent="0.2">
      <c r="A20" t="str">
        <f>IFERROR(VLOOKUP('Insert Crash Factor Matrix Here'!A24,'RUM converter'!$B$3:$C$96,2,FALSE),"")</f>
        <v/>
      </c>
      <c r="B20" t="str">
        <f>IF($A20&lt;&gt;"",'Insert Crash Factor Matrix Here'!H24,"")</f>
        <v/>
      </c>
      <c r="C20" t="str">
        <f>IF($A20&lt;&gt;"",'Insert Crash Factor Matrix Here'!I24,"")</f>
        <v/>
      </c>
      <c r="D20" t="str">
        <f>IF($A20&lt;&gt;"",'Insert Crash Factor Matrix Here'!J24,"")</f>
        <v/>
      </c>
    </row>
    <row r="21" spans="1:4" x14ac:dyDescent="0.2">
      <c r="A21" t="str">
        <f>IFERROR(VLOOKUP('Insert Crash Factor Matrix Here'!A25,'RUM converter'!$B$3:$C$96,2,FALSE),"")</f>
        <v/>
      </c>
      <c r="B21" t="str">
        <f>IF($A21&lt;&gt;"",'Insert Crash Factor Matrix Here'!H25,"")</f>
        <v/>
      </c>
      <c r="C21" t="str">
        <f>IF($A21&lt;&gt;"",'Insert Crash Factor Matrix Here'!I25,"")</f>
        <v/>
      </c>
      <c r="D21" t="str">
        <f>IF($A21&lt;&gt;"",'Insert Crash Factor Matrix Here'!J25,"")</f>
        <v/>
      </c>
    </row>
    <row r="22" spans="1:4" x14ac:dyDescent="0.2">
      <c r="A22" t="str">
        <f>IFERROR(VLOOKUP('Insert Crash Factor Matrix Here'!A26,'RUM converter'!$B$3:$C$96,2,FALSE),"")</f>
        <v/>
      </c>
      <c r="B22" t="str">
        <f>IF($A22&lt;&gt;"",'Insert Crash Factor Matrix Here'!H26,"")</f>
        <v/>
      </c>
      <c r="C22" t="str">
        <f>IF($A22&lt;&gt;"",'Insert Crash Factor Matrix Here'!I26,"")</f>
        <v/>
      </c>
      <c r="D22" t="str">
        <f>IF($A22&lt;&gt;"",'Insert Crash Factor Matrix Here'!J26,"")</f>
        <v/>
      </c>
    </row>
    <row r="23" spans="1:4" x14ac:dyDescent="0.2">
      <c r="A23" t="str">
        <f>IFERROR(VLOOKUP('Insert Crash Factor Matrix Here'!A27,'RUM converter'!$B$3:$C$96,2,FALSE),"")</f>
        <v/>
      </c>
      <c r="B23" t="str">
        <f>IF($A23&lt;&gt;"",'Insert Crash Factor Matrix Here'!H27,"")</f>
        <v/>
      </c>
      <c r="C23" t="str">
        <f>IF($A23&lt;&gt;"",'Insert Crash Factor Matrix Here'!I27,"")</f>
        <v/>
      </c>
      <c r="D23" t="str">
        <f>IF($A23&lt;&gt;"",'Insert Crash Factor Matrix Here'!J27,"")</f>
        <v/>
      </c>
    </row>
    <row r="24" spans="1:4" x14ac:dyDescent="0.2">
      <c r="A24" t="str">
        <f>IFERROR(VLOOKUP('Insert Crash Factor Matrix Here'!A28,'RUM converter'!$B$3:$C$96,2,FALSE),"")</f>
        <v/>
      </c>
      <c r="B24" t="str">
        <f>IF($A24&lt;&gt;"",'Insert Crash Factor Matrix Here'!H28,"")</f>
        <v/>
      </c>
      <c r="C24" t="str">
        <f>IF($A24&lt;&gt;"",'Insert Crash Factor Matrix Here'!I28,"")</f>
        <v/>
      </c>
      <c r="D24" t="str">
        <f>IF($A24&lt;&gt;"",'Insert Crash Factor Matrix Here'!J28,"")</f>
        <v/>
      </c>
    </row>
    <row r="25" spans="1:4" x14ac:dyDescent="0.2">
      <c r="A25" t="str">
        <f>IFERROR(VLOOKUP('Insert Crash Factor Matrix Here'!A29,'RUM converter'!$B$3:$C$96,2,FALSE),"")</f>
        <v/>
      </c>
      <c r="B25" t="str">
        <f>IF($A25&lt;&gt;"",'Insert Crash Factor Matrix Here'!H29,"")</f>
        <v/>
      </c>
      <c r="C25" t="str">
        <f>IF($A25&lt;&gt;"",'Insert Crash Factor Matrix Here'!I29,"")</f>
        <v/>
      </c>
      <c r="D25" t="str">
        <f>IF($A25&lt;&gt;"",'Insert Crash Factor Matrix Here'!J29,"")</f>
        <v/>
      </c>
    </row>
    <row r="26" spans="1:4" x14ac:dyDescent="0.2">
      <c r="A26" t="str">
        <f>IFERROR(VLOOKUP('Insert Crash Factor Matrix Here'!A30,'RUM converter'!$B$3:$C$96,2,FALSE),"")</f>
        <v/>
      </c>
      <c r="B26" t="str">
        <f>IF($A26&lt;&gt;"",'Insert Crash Factor Matrix Here'!H30,"")</f>
        <v/>
      </c>
      <c r="C26" t="str">
        <f>IF($A26&lt;&gt;"",'Insert Crash Factor Matrix Here'!I30,"")</f>
        <v/>
      </c>
      <c r="D26" t="str">
        <f>IF($A26&lt;&gt;"",'Insert Crash Factor Matrix Here'!J30,"")</f>
        <v/>
      </c>
    </row>
    <row r="27" spans="1:4" x14ac:dyDescent="0.2">
      <c r="A27" t="str">
        <f>IFERROR(VLOOKUP('Insert Crash Factor Matrix Here'!A31,'RUM converter'!$B$3:$C$96,2,FALSE),"")</f>
        <v/>
      </c>
      <c r="B27" t="str">
        <f>IF($A27&lt;&gt;"",'Insert Crash Factor Matrix Here'!H31,"")</f>
        <v/>
      </c>
      <c r="C27" t="str">
        <f>IF($A27&lt;&gt;"",'Insert Crash Factor Matrix Here'!I31,"")</f>
        <v/>
      </c>
      <c r="D27" t="str">
        <f>IF($A27&lt;&gt;"",'Insert Crash Factor Matrix Here'!J31,"")</f>
        <v/>
      </c>
    </row>
    <row r="28" spans="1:4" x14ac:dyDescent="0.2">
      <c r="A28" t="str">
        <f>IFERROR(VLOOKUP('Insert Crash Factor Matrix Here'!A32,'RUM converter'!$B$3:$C$96,2,FALSE),"")</f>
        <v/>
      </c>
      <c r="B28" t="str">
        <f>IF($A28&lt;&gt;"",'Insert Crash Factor Matrix Here'!H32,"")</f>
        <v/>
      </c>
      <c r="C28" t="str">
        <f>IF($A28&lt;&gt;"",'Insert Crash Factor Matrix Here'!I32,"")</f>
        <v/>
      </c>
      <c r="D28" t="str">
        <f>IF($A28&lt;&gt;"",'Insert Crash Factor Matrix Here'!J32,"")</f>
        <v/>
      </c>
    </row>
    <row r="29" spans="1:4" x14ac:dyDescent="0.2">
      <c r="A29" t="str">
        <f>IFERROR(VLOOKUP('Insert Crash Factor Matrix Here'!A33,'RUM converter'!$B$3:$C$96,2,FALSE),"")</f>
        <v/>
      </c>
      <c r="B29" t="str">
        <f>IF($A29&lt;&gt;"",'Insert Crash Factor Matrix Here'!H33,"")</f>
        <v/>
      </c>
      <c r="C29" t="str">
        <f>IF($A29&lt;&gt;"",'Insert Crash Factor Matrix Here'!I33,"")</f>
        <v/>
      </c>
      <c r="D29" t="str">
        <f>IF($A29&lt;&gt;"",'Insert Crash Factor Matrix Here'!J33,"")</f>
        <v/>
      </c>
    </row>
    <row r="30" spans="1:4" x14ac:dyDescent="0.2">
      <c r="A30" t="str">
        <f>IFERROR(VLOOKUP('Insert Crash Factor Matrix Here'!A34,'RUM converter'!$B$3:$C$96,2,FALSE),"")</f>
        <v/>
      </c>
      <c r="B30" t="str">
        <f>IF($A30&lt;&gt;"",'Insert Crash Factor Matrix Here'!H34,"")</f>
        <v/>
      </c>
      <c r="C30" t="str">
        <f>IF($A30&lt;&gt;"",'Insert Crash Factor Matrix Here'!I34,"")</f>
        <v/>
      </c>
      <c r="D30" t="str">
        <f>IF($A30&lt;&gt;"",'Insert Crash Factor Matrix Here'!J34,"")</f>
        <v/>
      </c>
    </row>
    <row r="31" spans="1:4" x14ac:dyDescent="0.2">
      <c r="A31" t="str">
        <f>IFERROR(VLOOKUP('Insert Crash Factor Matrix Here'!A35,'RUM converter'!$B$3:$C$96,2,FALSE),"")</f>
        <v/>
      </c>
      <c r="B31" t="str">
        <f>IF($A31&lt;&gt;"",'Insert Crash Factor Matrix Here'!H35,"")</f>
        <v/>
      </c>
      <c r="C31" t="str">
        <f>IF($A31&lt;&gt;"",'Insert Crash Factor Matrix Here'!I35,"")</f>
        <v/>
      </c>
      <c r="D31" t="str">
        <f>IF($A31&lt;&gt;"",'Insert Crash Factor Matrix Here'!J35,"")</f>
        <v/>
      </c>
    </row>
    <row r="32" spans="1:4" x14ac:dyDescent="0.2">
      <c r="A32" t="str">
        <f>IFERROR(VLOOKUP('Insert Crash Factor Matrix Here'!A36,'RUM converter'!$B$3:$C$96,2,FALSE),"")</f>
        <v/>
      </c>
      <c r="B32" t="str">
        <f>IF($A32&lt;&gt;"",'Insert Crash Factor Matrix Here'!H36,"")</f>
        <v/>
      </c>
      <c r="C32" t="str">
        <f>IF($A32&lt;&gt;"",'Insert Crash Factor Matrix Here'!I36,"")</f>
        <v/>
      </c>
      <c r="D32" t="str">
        <f>IF($A32&lt;&gt;"",'Insert Crash Factor Matrix Here'!J36,"")</f>
        <v/>
      </c>
    </row>
    <row r="33" spans="1:4" x14ac:dyDescent="0.2">
      <c r="A33" t="str">
        <f>IFERROR(VLOOKUP('Insert Crash Factor Matrix Here'!A37,'RUM converter'!$B$3:$C$96,2,FALSE),"")</f>
        <v/>
      </c>
      <c r="B33" t="str">
        <f>IF($A33&lt;&gt;"",'Insert Crash Factor Matrix Here'!H37,"")</f>
        <v/>
      </c>
      <c r="C33" t="str">
        <f>IF($A33&lt;&gt;"",'Insert Crash Factor Matrix Here'!I37,"")</f>
        <v/>
      </c>
      <c r="D33" t="str">
        <f>IF($A33&lt;&gt;"",'Insert Crash Factor Matrix Here'!J37,"")</f>
        <v/>
      </c>
    </row>
    <row r="34" spans="1:4" x14ac:dyDescent="0.2">
      <c r="A34" t="str">
        <f>IFERROR(VLOOKUP('Insert Crash Factor Matrix Here'!A38,'RUM converter'!$B$3:$C$96,2,FALSE),"")</f>
        <v/>
      </c>
      <c r="B34" t="str">
        <f>IF($A34&lt;&gt;"",'Insert Crash Factor Matrix Here'!H38,"")</f>
        <v/>
      </c>
      <c r="C34" t="str">
        <f>IF($A34&lt;&gt;"",'Insert Crash Factor Matrix Here'!I38,"")</f>
        <v/>
      </c>
      <c r="D34" t="str">
        <f>IF($A34&lt;&gt;"",'Insert Crash Factor Matrix Here'!J38,"")</f>
        <v/>
      </c>
    </row>
    <row r="35" spans="1:4" x14ac:dyDescent="0.2">
      <c r="A35" t="str">
        <f>IFERROR(VLOOKUP('Insert Crash Factor Matrix Here'!A39,'RUM converter'!$B$3:$C$96,2,FALSE),"")</f>
        <v/>
      </c>
      <c r="B35" t="str">
        <f>IF($A35&lt;&gt;"",'Insert Crash Factor Matrix Here'!H39,"")</f>
        <v/>
      </c>
      <c r="C35" t="str">
        <f>IF($A35&lt;&gt;"",'Insert Crash Factor Matrix Here'!I39,"")</f>
        <v/>
      </c>
      <c r="D35" t="str">
        <f>IF($A35&lt;&gt;"",'Insert Crash Factor Matrix Here'!J39,"")</f>
        <v/>
      </c>
    </row>
    <row r="36" spans="1:4" x14ac:dyDescent="0.2">
      <c r="A36" t="str">
        <f>IFERROR(VLOOKUP('Insert Crash Factor Matrix Here'!A40,'RUM converter'!$B$3:$C$96,2,FALSE),"")</f>
        <v/>
      </c>
      <c r="B36" t="str">
        <f>IF($A36&lt;&gt;"",'Insert Crash Factor Matrix Here'!H40,"")</f>
        <v/>
      </c>
      <c r="C36" t="str">
        <f>IF($A36&lt;&gt;"",'Insert Crash Factor Matrix Here'!I40,"")</f>
        <v/>
      </c>
      <c r="D36" t="str">
        <f>IF($A36&lt;&gt;"",'Insert Crash Factor Matrix Here'!J40,"")</f>
        <v/>
      </c>
    </row>
    <row r="37" spans="1:4" x14ac:dyDescent="0.2">
      <c r="A37" t="str">
        <f>IFERROR(VLOOKUP('Insert Crash Factor Matrix Here'!A41,'RUM converter'!$B$3:$C$96,2,FALSE),"")</f>
        <v/>
      </c>
      <c r="B37" t="str">
        <f>IF($A37&lt;&gt;"",'Insert Crash Factor Matrix Here'!H41,"")</f>
        <v/>
      </c>
      <c r="C37" t="str">
        <f>IF($A37&lt;&gt;"",'Insert Crash Factor Matrix Here'!I41,"")</f>
        <v/>
      </c>
      <c r="D37" t="str">
        <f>IF($A37&lt;&gt;"",'Insert Crash Factor Matrix Here'!J41,"")</f>
        <v/>
      </c>
    </row>
    <row r="38" spans="1:4" x14ac:dyDescent="0.2">
      <c r="A38" t="str">
        <f>IFERROR(VLOOKUP('Insert Crash Factor Matrix Here'!A42,'RUM converter'!$B$3:$C$96,2,FALSE),"")</f>
        <v/>
      </c>
      <c r="B38" t="str">
        <f>IF($A38&lt;&gt;"",'Insert Crash Factor Matrix Here'!H42,"")</f>
        <v/>
      </c>
      <c r="C38" t="str">
        <f>IF($A38&lt;&gt;"",'Insert Crash Factor Matrix Here'!I42,"")</f>
        <v/>
      </c>
      <c r="D38" t="str">
        <f>IF($A38&lt;&gt;"",'Insert Crash Factor Matrix Here'!J42,"")</f>
        <v/>
      </c>
    </row>
    <row r="39" spans="1:4" x14ac:dyDescent="0.2">
      <c r="A39" t="str">
        <f>IFERROR(VLOOKUP('Insert Crash Factor Matrix Here'!A43,'RUM converter'!$B$3:$C$96,2,FALSE),"")</f>
        <v/>
      </c>
      <c r="B39" t="str">
        <f>IF($A39&lt;&gt;"",'Insert Crash Factor Matrix Here'!H43,"")</f>
        <v/>
      </c>
      <c r="C39" t="str">
        <f>IF($A39&lt;&gt;"",'Insert Crash Factor Matrix Here'!I43,"")</f>
        <v/>
      </c>
      <c r="D39" t="str">
        <f>IF($A39&lt;&gt;"",'Insert Crash Factor Matrix Here'!J43,"")</f>
        <v/>
      </c>
    </row>
    <row r="40" spans="1:4" x14ac:dyDescent="0.2">
      <c r="A40" t="str">
        <f>IFERROR(VLOOKUP('Insert Crash Factor Matrix Here'!A44,'RUM converter'!$B$3:$C$96,2,FALSE),"")</f>
        <v/>
      </c>
      <c r="B40" t="str">
        <f>IF($A40&lt;&gt;"",'Insert Crash Factor Matrix Here'!H44,"")</f>
        <v/>
      </c>
      <c r="C40" t="str">
        <f>IF($A40&lt;&gt;"",'Insert Crash Factor Matrix Here'!I44,"")</f>
        <v/>
      </c>
      <c r="D40" t="str">
        <f>IF($A40&lt;&gt;"",'Insert Crash Factor Matrix Here'!J44,"")</f>
        <v/>
      </c>
    </row>
    <row r="41" spans="1:4" x14ac:dyDescent="0.2">
      <c r="A41" t="str">
        <f>IFERROR(VLOOKUP('Insert Crash Factor Matrix Here'!A45,'RUM converter'!$B$3:$C$96,2,FALSE),"")</f>
        <v/>
      </c>
      <c r="B41" t="str">
        <f>IF($A41&lt;&gt;"",'Insert Crash Factor Matrix Here'!H45,"")</f>
        <v/>
      </c>
      <c r="C41" t="str">
        <f>IF($A41&lt;&gt;"",'Insert Crash Factor Matrix Here'!I45,"")</f>
        <v/>
      </c>
      <c r="D41" t="str">
        <f>IF($A41&lt;&gt;"",'Insert Crash Factor Matrix Here'!J45,"")</f>
        <v/>
      </c>
    </row>
    <row r="42" spans="1:4" x14ac:dyDescent="0.2">
      <c r="A42" t="str">
        <f>IFERROR(VLOOKUP('Insert Crash Factor Matrix Here'!A46,'RUM converter'!$B$3:$C$96,2,FALSE),"")</f>
        <v/>
      </c>
      <c r="B42" t="str">
        <f>IF($A42&lt;&gt;"",'Insert Crash Factor Matrix Here'!H46,"")</f>
        <v/>
      </c>
      <c r="C42" t="str">
        <f>IF($A42&lt;&gt;"",'Insert Crash Factor Matrix Here'!I46,"")</f>
        <v/>
      </c>
      <c r="D42" t="str">
        <f>IF($A42&lt;&gt;"",'Insert Crash Factor Matrix Here'!J46,"")</f>
        <v/>
      </c>
    </row>
    <row r="43" spans="1:4" x14ac:dyDescent="0.2">
      <c r="A43" t="str">
        <f>IFERROR(VLOOKUP('Insert Crash Factor Matrix Here'!A47,'RUM converter'!$B$3:$C$96,2,FALSE),"")</f>
        <v/>
      </c>
      <c r="B43" t="str">
        <f>IF($A43&lt;&gt;"",'Insert Crash Factor Matrix Here'!H47,"")</f>
        <v/>
      </c>
      <c r="C43" t="str">
        <f>IF($A43&lt;&gt;"",'Insert Crash Factor Matrix Here'!I47,"")</f>
        <v/>
      </c>
      <c r="D43" t="str">
        <f>IF($A43&lt;&gt;"",'Insert Crash Factor Matrix Here'!J47,"")</f>
        <v/>
      </c>
    </row>
    <row r="44" spans="1:4" x14ac:dyDescent="0.2">
      <c r="A44" t="str">
        <f>IFERROR(VLOOKUP('Insert Crash Factor Matrix Here'!A48,'RUM converter'!$B$3:$C$96,2,FALSE),"")</f>
        <v/>
      </c>
      <c r="B44" t="str">
        <f>IF($A44&lt;&gt;"",'Insert Crash Factor Matrix Here'!H48,"")</f>
        <v/>
      </c>
      <c r="C44" t="str">
        <f>IF($A44&lt;&gt;"",'Insert Crash Factor Matrix Here'!I48,"")</f>
        <v/>
      </c>
      <c r="D44" t="str">
        <f>IF($A44&lt;&gt;"",'Insert Crash Factor Matrix Here'!J48,"")</f>
        <v/>
      </c>
    </row>
    <row r="45" spans="1:4" x14ac:dyDescent="0.2">
      <c r="A45" t="str">
        <f>IFERROR(VLOOKUP('Insert Crash Factor Matrix Here'!A49,'RUM converter'!$B$3:$C$96,2,FALSE),"")</f>
        <v/>
      </c>
      <c r="B45" t="str">
        <f>IF($A45&lt;&gt;"",'Insert Crash Factor Matrix Here'!H49,"")</f>
        <v/>
      </c>
      <c r="C45" t="str">
        <f>IF($A45&lt;&gt;"",'Insert Crash Factor Matrix Here'!I49,"")</f>
        <v/>
      </c>
      <c r="D45" t="str">
        <f>IF($A45&lt;&gt;"",'Insert Crash Factor Matrix Here'!J49,"")</f>
        <v/>
      </c>
    </row>
    <row r="46" spans="1:4" x14ac:dyDescent="0.2">
      <c r="A46" t="str">
        <f>IFERROR(VLOOKUP('Insert Crash Factor Matrix Here'!A50,'RUM converter'!$B$3:$C$96,2,FALSE),"")</f>
        <v/>
      </c>
      <c r="B46" t="str">
        <f>IF($A46&lt;&gt;"",'Insert Crash Factor Matrix Here'!H50,"")</f>
        <v/>
      </c>
      <c r="C46" t="str">
        <f>IF($A46&lt;&gt;"",'Insert Crash Factor Matrix Here'!I50,"")</f>
        <v/>
      </c>
      <c r="D46" t="str">
        <f>IF($A46&lt;&gt;"",'Insert Crash Factor Matrix Here'!J50,"")</f>
        <v/>
      </c>
    </row>
    <row r="47" spans="1:4" x14ac:dyDescent="0.2">
      <c r="A47" t="str">
        <f>IFERROR(VLOOKUP('Insert Crash Factor Matrix Here'!A51,'RUM converter'!$B$3:$C$96,2,FALSE),"")</f>
        <v/>
      </c>
      <c r="B47" t="str">
        <f>IF($A47&lt;&gt;"",'Insert Crash Factor Matrix Here'!H51,"")</f>
        <v/>
      </c>
      <c r="C47" t="str">
        <f>IF($A47&lt;&gt;"",'Insert Crash Factor Matrix Here'!I51,"")</f>
        <v/>
      </c>
      <c r="D47" t="str">
        <f>IF($A47&lt;&gt;"",'Insert Crash Factor Matrix Here'!J51,"")</f>
        <v/>
      </c>
    </row>
    <row r="48" spans="1:4" x14ac:dyDescent="0.2">
      <c r="A48" t="str">
        <f>IFERROR(VLOOKUP('Insert Crash Factor Matrix Here'!A52,'RUM converter'!$B$3:$C$96,2,FALSE),"")</f>
        <v/>
      </c>
      <c r="B48" t="str">
        <f>IF($A48&lt;&gt;"",'Insert Crash Factor Matrix Here'!H52,"")</f>
        <v/>
      </c>
      <c r="C48" t="str">
        <f>IF($A48&lt;&gt;"",'Insert Crash Factor Matrix Here'!I52,"")</f>
        <v/>
      </c>
      <c r="D48" t="str">
        <f>IF($A48&lt;&gt;"",'Insert Crash Factor Matrix Here'!J52,"")</f>
        <v/>
      </c>
    </row>
    <row r="49" spans="1:4" x14ac:dyDescent="0.2">
      <c r="A49" t="str">
        <f>IFERROR(VLOOKUP('Insert Crash Factor Matrix Here'!A53,'RUM converter'!$B$3:$C$96,2,FALSE),"")</f>
        <v/>
      </c>
      <c r="B49" t="str">
        <f>IF($A49&lt;&gt;"",'Insert Crash Factor Matrix Here'!H53,"")</f>
        <v/>
      </c>
      <c r="C49" t="str">
        <f>IF($A49&lt;&gt;"",'Insert Crash Factor Matrix Here'!I53,"")</f>
        <v/>
      </c>
      <c r="D49" t="str">
        <f>IF($A49&lt;&gt;"",'Insert Crash Factor Matrix Here'!J53,"")</f>
        <v/>
      </c>
    </row>
    <row r="50" spans="1:4" x14ac:dyDescent="0.2">
      <c r="A50" t="str">
        <f>IFERROR(VLOOKUP('Insert Crash Factor Matrix Here'!A54,'RUM converter'!$B$3:$C$96,2,FALSE),"")</f>
        <v/>
      </c>
      <c r="B50" t="str">
        <f>IF($A50&lt;&gt;"",'Insert Crash Factor Matrix Here'!H54,"")</f>
        <v/>
      </c>
      <c r="C50" t="str">
        <f>IF($A50&lt;&gt;"",'Insert Crash Factor Matrix Here'!I54,"")</f>
        <v/>
      </c>
      <c r="D50" t="str">
        <f>IF($A50&lt;&gt;"",'Insert Crash Factor Matrix Here'!J54,"")</f>
        <v/>
      </c>
    </row>
    <row r="51" spans="1:4" x14ac:dyDescent="0.2">
      <c r="A51" t="str">
        <f>IFERROR(VLOOKUP('Insert Crash Factor Matrix Here'!A55,'RUM converter'!$B$3:$C$96,2,FALSE),"")</f>
        <v/>
      </c>
      <c r="B51" t="str">
        <f>IF($A51&lt;&gt;"",'Insert Crash Factor Matrix Here'!H55,"")</f>
        <v/>
      </c>
      <c r="C51" t="str">
        <f>IF($A51&lt;&gt;"",'Insert Crash Factor Matrix Here'!I55,"")</f>
        <v/>
      </c>
      <c r="D51" t="str">
        <f>IF($A51&lt;&gt;"",'Insert Crash Factor Matrix Here'!J55,"")</f>
        <v/>
      </c>
    </row>
    <row r="52" spans="1:4" x14ac:dyDescent="0.2">
      <c r="A52" t="str">
        <f>IFERROR(VLOOKUP('Insert Crash Factor Matrix Here'!A56,'RUM converter'!$B$3:$C$96,2,FALSE),"")</f>
        <v/>
      </c>
      <c r="B52" t="str">
        <f>IF($A52&lt;&gt;"",'Insert Crash Factor Matrix Here'!H56,"")</f>
        <v/>
      </c>
      <c r="C52" t="str">
        <f>IF($A52&lt;&gt;"",'Insert Crash Factor Matrix Here'!I56,"")</f>
        <v/>
      </c>
      <c r="D52" t="str">
        <f>IF($A52&lt;&gt;"",'Insert Crash Factor Matrix Here'!J56,"")</f>
        <v/>
      </c>
    </row>
    <row r="53" spans="1:4" x14ac:dyDescent="0.2">
      <c r="A53" t="str">
        <f>IFERROR(VLOOKUP('Insert Crash Factor Matrix Here'!A57,'RUM converter'!$B$3:$C$96,2,FALSE),"")</f>
        <v/>
      </c>
      <c r="B53" t="str">
        <f>IF($A53&lt;&gt;"",'Insert Crash Factor Matrix Here'!H57,"")</f>
        <v/>
      </c>
      <c r="C53" t="str">
        <f>IF($A53&lt;&gt;"",'Insert Crash Factor Matrix Here'!I57,"")</f>
        <v/>
      </c>
      <c r="D53" t="str">
        <f>IF($A53&lt;&gt;"",'Insert Crash Factor Matrix Here'!J57,"")</f>
        <v/>
      </c>
    </row>
    <row r="54" spans="1:4" x14ac:dyDescent="0.2">
      <c r="A54" t="str">
        <f>IFERROR(VLOOKUP('Insert Crash Factor Matrix Here'!A58,'RUM converter'!$B$3:$C$96,2,FALSE),"")</f>
        <v/>
      </c>
      <c r="B54" t="str">
        <f>IF($A54&lt;&gt;"",'Insert Crash Factor Matrix Here'!H58,"")</f>
        <v/>
      </c>
      <c r="C54" t="str">
        <f>IF($A54&lt;&gt;"",'Insert Crash Factor Matrix Here'!I58,"")</f>
        <v/>
      </c>
      <c r="D54" t="str">
        <f>IF($A54&lt;&gt;"",'Insert Crash Factor Matrix Here'!J58,"")</f>
        <v/>
      </c>
    </row>
    <row r="55" spans="1:4" x14ac:dyDescent="0.2">
      <c r="A55" t="str">
        <f>IFERROR(VLOOKUP('Insert Crash Factor Matrix Here'!A59,'RUM converter'!$B$3:$C$96,2,FALSE),"")</f>
        <v/>
      </c>
      <c r="B55" t="str">
        <f>IF($A55&lt;&gt;"",'Insert Crash Factor Matrix Here'!H59,"")</f>
        <v/>
      </c>
      <c r="C55" t="str">
        <f>IF($A55&lt;&gt;"",'Insert Crash Factor Matrix Here'!I59,"")</f>
        <v/>
      </c>
      <c r="D55" t="str">
        <f>IF($A55&lt;&gt;"",'Insert Crash Factor Matrix Here'!J59,"")</f>
        <v/>
      </c>
    </row>
    <row r="56" spans="1:4" x14ac:dyDescent="0.2">
      <c r="A56" t="str">
        <f>IFERROR(VLOOKUP('Insert Crash Factor Matrix Here'!A60,'RUM converter'!$B$3:$C$96,2,FALSE),"")</f>
        <v/>
      </c>
      <c r="B56" t="str">
        <f>IF($A56&lt;&gt;"",'Insert Crash Factor Matrix Here'!H60,"")</f>
        <v/>
      </c>
      <c r="C56" t="str">
        <f>IF($A56&lt;&gt;"",'Insert Crash Factor Matrix Here'!I60,"")</f>
        <v/>
      </c>
      <c r="D56" t="str">
        <f>IF($A56&lt;&gt;"",'Insert Crash Factor Matrix Here'!J60,"")</f>
        <v/>
      </c>
    </row>
    <row r="57" spans="1:4" x14ac:dyDescent="0.2">
      <c r="A57" t="str">
        <f>IFERROR(VLOOKUP('Insert Crash Factor Matrix Here'!A61,'RUM converter'!$B$3:$C$96,2,FALSE),"")</f>
        <v/>
      </c>
      <c r="B57" t="str">
        <f>IF($A57&lt;&gt;"",'Insert Crash Factor Matrix Here'!H61,"")</f>
        <v/>
      </c>
      <c r="C57" t="str">
        <f>IF($A57&lt;&gt;"",'Insert Crash Factor Matrix Here'!I61,"")</f>
        <v/>
      </c>
      <c r="D57" t="str">
        <f>IF($A57&lt;&gt;"",'Insert Crash Factor Matrix Here'!J61,"")</f>
        <v/>
      </c>
    </row>
    <row r="58" spans="1:4" x14ac:dyDescent="0.2">
      <c r="A58" t="str">
        <f>IFERROR(VLOOKUP('Insert Crash Factor Matrix Here'!A62,'RUM converter'!$B$3:$C$96,2,FALSE),"")</f>
        <v/>
      </c>
      <c r="B58" t="str">
        <f>IF($A58&lt;&gt;"",'Insert Crash Factor Matrix Here'!H62,"")</f>
        <v/>
      </c>
      <c r="C58" t="str">
        <f>IF($A58&lt;&gt;"",'Insert Crash Factor Matrix Here'!I62,"")</f>
        <v/>
      </c>
      <c r="D58" t="str">
        <f>IF($A58&lt;&gt;"",'Insert Crash Factor Matrix Here'!J62,"")</f>
        <v/>
      </c>
    </row>
    <row r="59" spans="1:4" x14ac:dyDescent="0.2">
      <c r="A59" t="str">
        <f>IFERROR(VLOOKUP('Insert Crash Factor Matrix Here'!A63,'RUM converter'!$B$3:$C$96,2,FALSE),"")</f>
        <v/>
      </c>
      <c r="B59" t="str">
        <f>IF($A59&lt;&gt;"",'Insert Crash Factor Matrix Here'!H63,"")</f>
        <v/>
      </c>
      <c r="C59" t="str">
        <f>IF($A59&lt;&gt;"",'Insert Crash Factor Matrix Here'!I63,"")</f>
        <v/>
      </c>
      <c r="D59" t="str">
        <f>IF($A59&lt;&gt;"",'Insert Crash Factor Matrix Here'!J63,"")</f>
        <v/>
      </c>
    </row>
    <row r="60" spans="1:4" x14ac:dyDescent="0.2">
      <c r="A60" t="str">
        <f>IFERROR(VLOOKUP('Insert Crash Factor Matrix Here'!A64,'RUM converter'!$B$3:$C$96,2,FALSE),"")</f>
        <v/>
      </c>
      <c r="B60" t="str">
        <f>IF($A60&lt;&gt;"",'Insert Crash Factor Matrix Here'!H64,"")</f>
        <v/>
      </c>
      <c r="C60" t="str">
        <f>IF($A60&lt;&gt;"",'Insert Crash Factor Matrix Here'!I64,"")</f>
        <v/>
      </c>
      <c r="D60" t="str">
        <f>IF($A60&lt;&gt;"",'Insert Crash Factor Matrix Here'!J64,"")</f>
        <v/>
      </c>
    </row>
    <row r="61" spans="1:4" x14ac:dyDescent="0.2">
      <c r="A61" t="str">
        <f>IFERROR(VLOOKUP('Insert Crash Factor Matrix Here'!A65,'RUM converter'!$B$3:$C$96,2,FALSE),"")</f>
        <v/>
      </c>
      <c r="B61" t="str">
        <f>IF($A61&lt;&gt;"",'Insert Crash Factor Matrix Here'!H65,"")</f>
        <v/>
      </c>
      <c r="C61" t="str">
        <f>IF($A61&lt;&gt;"",'Insert Crash Factor Matrix Here'!I65,"")</f>
        <v/>
      </c>
      <c r="D61" t="str">
        <f>IF($A61&lt;&gt;"",'Insert Crash Factor Matrix Here'!J65,"")</f>
        <v/>
      </c>
    </row>
    <row r="62" spans="1:4" x14ac:dyDescent="0.2">
      <c r="A62" t="str">
        <f>IFERROR(VLOOKUP('Insert Crash Factor Matrix Here'!A66,'RUM converter'!$B$3:$C$96,2,FALSE),"")</f>
        <v/>
      </c>
      <c r="B62" t="str">
        <f>IF($A62&lt;&gt;"",'Insert Crash Factor Matrix Here'!H66,"")</f>
        <v/>
      </c>
      <c r="C62" t="str">
        <f>IF($A62&lt;&gt;"",'Insert Crash Factor Matrix Here'!I66,"")</f>
        <v/>
      </c>
      <c r="D62" t="str">
        <f>IF($A62&lt;&gt;"",'Insert Crash Factor Matrix Here'!J66,"")</f>
        <v/>
      </c>
    </row>
    <row r="63" spans="1:4" x14ac:dyDescent="0.2">
      <c r="A63" t="str">
        <f>IFERROR(VLOOKUP('Insert Crash Factor Matrix Here'!A67,'RUM converter'!$B$3:$C$96,2,FALSE),"")</f>
        <v/>
      </c>
      <c r="B63" t="str">
        <f>IF($A63&lt;&gt;"",'Insert Crash Factor Matrix Here'!H67,"")</f>
        <v/>
      </c>
      <c r="C63" t="str">
        <f>IF($A63&lt;&gt;"",'Insert Crash Factor Matrix Here'!I67,"")</f>
        <v/>
      </c>
      <c r="D63" t="str">
        <f>IF($A63&lt;&gt;"",'Insert Crash Factor Matrix Here'!J67,"")</f>
        <v/>
      </c>
    </row>
    <row r="64" spans="1:4" x14ac:dyDescent="0.2">
      <c r="A64" t="str">
        <f>IFERROR(VLOOKUP('Insert Crash Factor Matrix Here'!A68,'RUM converter'!$B$3:$C$96,2,FALSE),"")</f>
        <v/>
      </c>
      <c r="B64" t="str">
        <f>IF($A64&lt;&gt;"",'Insert Crash Factor Matrix Here'!H68,"")</f>
        <v/>
      </c>
      <c r="C64" t="str">
        <f>IF($A64&lt;&gt;"",'Insert Crash Factor Matrix Here'!I68,"")</f>
        <v/>
      </c>
      <c r="D64" t="str">
        <f>IF($A64&lt;&gt;"",'Insert Crash Factor Matrix Here'!J68,"")</f>
        <v/>
      </c>
    </row>
    <row r="65" spans="1:4" x14ac:dyDescent="0.2">
      <c r="A65" t="str">
        <f>IFERROR(VLOOKUP('Insert Crash Factor Matrix Here'!A69,'RUM converter'!$B$3:$C$96,2,FALSE),"")</f>
        <v/>
      </c>
      <c r="B65" t="str">
        <f>IF($A65&lt;&gt;"",'Insert Crash Factor Matrix Here'!H69,"")</f>
        <v/>
      </c>
      <c r="C65" t="str">
        <f>IF($A65&lt;&gt;"",'Insert Crash Factor Matrix Here'!I69,"")</f>
        <v/>
      </c>
      <c r="D65" t="str">
        <f>IF($A65&lt;&gt;"",'Insert Crash Factor Matrix Here'!J69,"")</f>
        <v/>
      </c>
    </row>
    <row r="66" spans="1:4" x14ac:dyDescent="0.2">
      <c r="A66" t="str">
        <f>IFERROR(VLOOKUP('Insert Crash Factor Matrix Here'!A70,'RUM converter'!$B$3:$C$96,2,FALSE),"")</f>
        <v/>
      </c>
      <c r="B66" t="str">
        <f>IF($A66&lt;&gt;"",'Insert Crash Factor Matrix Here'!H70,"")</f>
        <v/>
      </c>
      <c r="C66" t="str">
        <f>IF($A66&lt;&gt;"",'Insert Crash Factor Matrix Here'!I70,"")</f>
        <v/>
      </c>
      <c r="D66" t="str">
        <f>IF($A66&lt;&gt;"",'Insert Crash Factor Matrix Here'!J70,"")</f>
        <v/>
      </c>
    </row>
    <row r="67" spans="1:4" x14ac:dyDescent="0.2">
      <c r="A67" t="str">
        <f>IFERROR(VLOOKUP('Insert Crash Factor Matrix Here'!A71,'RUM converter'!$B$3:$C$96,2,FALSE),"")</f>
        <v/>
      </c>
      <c r="B67" t="str">
        <f>IF($A67&lt;&gt;"",'Insert Crash Factor Matrix Here'!H71,"")</f>
        <v/>
      </c>
      <c r="C67" t="str">
        <f>IF($A67&lt;&gt;"",'Insert Crash Factor Matrix Here'!I71,"")</f>
        <v/>
      </c>
      <c r="D67" t="str">
        <f>IF($A67&lt;&gt;"",'Insert Crash Factor Matrix Here'!J71,"")</f>
        <v/>
      </c>
    </row>
    <row r="68" spans="1:4" x14ac:dyDescent="0.2">
      <c r="A68" t="str">
        <f>IFERROR(VLOOKUP('Insert Crash Factor Matrix Here'!A72,'RUM converter'!$B$3:$C$96,2,FALSE),"")</f>
        <v/>
      </c>
      <c r="B68" t="str">
        <f>IF($A68&lt;&gt;"",'Insert Crash Factor Matrix Here'!H72,"")</f>
        <v/>
      </c>
      <c r="C68" t="str">
        <f>IF($A68&lt;&gt;"",'Insert Crash Factor Matrix Here'!I72,"")</f>
        <v/>
      </c>
      <c r="D68" t="str">
        <f>IF($A68&lt;&gt;"",'Insert Crash Factor Matrix Here'!J72,"")</f>
        <v/>
      </c>
    </row>
    <row r="69" spans="1:4" x14ac:dyDescent="0.2">
      <c r="A69" t="str">
        <f>IFERROR(VLOOKUP('Insert Crash Factor Matrix Here'!A73,'RUM converter'!$B$3:$C$96,2,FALSE),"")</f>
        <v/>
      </c>
      <c r="B69" t="str">
        <f>IF($A69&lt;&gt;"",'Insert Crash Factor Matrix Here'!H73,"")</f>
        <v/>
      </c>
      <c r="C69" t="str">
        <f>IF($A69&lt;&gt;"",'Insert Crash Factor Matrix Here'!I73,"")</f>
        <v/>
      </c>
      <c r="D69" t="str">
        <f>IF($A69&lt;&gt;"",'Insert Crash Factor Matrix Here'!J73,"")</f>
        <v/>
      </c>
    </row>
    <row r="70" spans="1:4" x14ac:dyDescent="0.2">
      <c r="A70" t="str">
        <f>IFERROR(VLOOKUP('Insert Crash Factor Matrix Here'!A74,'RUM converter'!$B$3:$C$96,2,FALSE),"")</f>
        <v/>
      </c>
      <c r="B70" t="str">
        <f>IF($A70&lt;&gt;"",'Insert Crash Factor Matrix Here'!H74,"")</f>
        <v/>
      </c>
      <c r="C70" t="str">
        <f>IF($A70&lt;&gt;"",'Insert Crash Factor Matrix Here'!I74,"")</f>
        <v/>
      </c>
      <c r="D70" t="str">
        <f>IF($A70&lt;&gt;"",'Insert Crash Factor Matrix Here'!J74,"")</f>
        <v/>
      </c>
    </row>
    <row r="71" spans="1:4" x14ac:dyDescent="0.2">
      <c r="A71" t="str">
        <f>IFERROR(VLOOKUP('Insert Crash Factor Matrix Here'!A75,'RUM converter'!$B$3:$C$96,2,FALSE),"")</f>
        <v/>
      </c>
      <c r="B71" t="str">
        <f>IF($A71&lt;&gt;"",'Insert Crash Factor Matrix Here'!H75,"")</f>
        <v/>
      </c>
      <c r="C71" t="str">
        <f>IF($A71&lt;&gt;"",'Insert Crash Factor Matrix Here'!I75,"")</f>
        <v/>
      </c>
      <c r="D71" t="str">
        <f>IF($A71&lt;&gt;"",'Insert Crash Factor Matrix Here'!J75,"")</f>
        <v/>
      </c>
    </row>
    <row r="72" spans="1:4" x14ac:dyDescent="0.2">
      <c r="A72" t="str">
        <f>IFERROR(VLOOKUP('Insert Crash Factor Matrix Here'!A76,'RUM converter'!$B$3:$C$96,2,FALSE),"")</f>
        <v/>
      </c>
      <c r="B72" t="str">
        <f>IF($A72&lt;&gt;"",'Insert Crash Factor Matrix Here'!H76,"")</f>
        <v/>
      </c>
      <c r="C72" t="str">
        <f>IF($A72&lt;&gt;"",'Insert Crash Factor Matrix Here'!I76,"")</f>
        <v/>
      </c>
      <c r="D72" t="str">
        <f>IF($A72&lt;&gt;"",'Insert Crash Factor Matrix Here'!J76,"")</f>
        <v/>
      </c>
    </row>
    <row r="73" spans="1:4" x14ac:dyDescent="0.2">
      <c r="A73" t="str">
        <f>IFERROR(VLOOKUP('Insert Crash Factor Matrix Here'!A77,'RUM converter'!$B$3:$C$96,2,FALSE),"")</f>
        <v/>
      </c>
      <c r="B73" t="str">
        <f>IF($A73&lt;&gt;"",'Insert Crash Factor Matrix Here'!H77,"")</f>
        <v/>
      </c>
      <c r="C73" t="str">
        <f>IF($A73&lt;&gt;"",'Insert Crash Factor Matrix Here'!I77,"")</f>
        <v/>
      </c>
      <c r="D73" t="str">
        <f>IF($A73&lt;&gt;"",'Insert Crash Factor Matrix Here'!J77,"")</f>
        <v/>
      </c>
    </row>
    <row r="74" spans="1:4" x14ac:dyDescent="0.2">
      <c r="A74" t="str">
        <f>IFERROR(VLOOKUP('Insert Crash Factor Matrix Here'!A78,'RUM converter'!$B$3:$C$96,2,FALSE),"")</f>
        <v/>
      </c>
      <c r="B74" t="str">
        <f>IF($A74&lt;&gt;"",'Insert Crash Factor Matrix Here'!H78,"")</f>
        <v/>
      </c>
      <c r="C74" t="str">
        <f>IF($A74&lt;&gt;"",'Insert Crash Factor Matrix Here'!I78,"")</f>
        <v/>
      </c>
      <c r="D74" t="str">
        <f>IF($A74&lt;&gt;"",'Insert Crash Factor Matrix Here'!J78,"")</f>
        <v/>
      </c>
    </row>
    <row r="75" spans="1:4" x14ac:dyDescent="0.2">
      <c r="A75" t="str">
        <f>IFERROR(VLOOKUP('Insert Crash Factor Matrix Here'!A79,'RUM converter'!$B$3:$C$96,2,FALSE),"")</f>
        <v/>
      </c>
      <c r="B75" t="str">
        <f>IF($A75&lt;&gt;"",'Insert Crash Factor Matrix Here'!H79,"")</f>
        <v/>
      </c>
      <c r="C75" t="str">
        <f>IF($A75&lt;&gt;"",'Insert Crash Factor Matrix Here'!I79,"")</f>
        <v/>
      </c>
      <c r="D75" t="str">
        <f>IF($A75&lt;&gt;"",'Insert Crash Factor Matrix Here'!J79,"")</f>
        <v/>
      </c>
    </row>
    <row r="76" spans="1:4" x14ac:dyDescent="0.2">
      <c r="A76" t="str">
        <f>IFERROR(VLOOKUP('Insert Crash Factor Matrix Here'!A80,'RUM converter'!$B$3:$C$96,2,FALSE),"")</f>
        <v/>
      </c>
      <c r="B76" t="str">
        <f>IF($A76&lt;&gt;"",'Insert Crash Factor Matrix Here'!H80,"")</f>
        <v/>
      </c>
      <c r="C76" t="str">
        <f>IF($A76&lt;&gt;"",'Insert Crash Factor Matrix Here'!I80,"")</f>
        <v/>
      </c>
      <c r="D76" t="str">
        <f>IF($A76&lt;&gt;"",'Insert Crash Factor Matrix Here'!J80,"")</f>
        <v/>
      </c>
    </row>
    <row r="77" spans="1:4" x14ac:dyDescent="0.2">
      <c r="A77" t="str">
        <f>IFERROR(VLOOKUP('Insert Crash Factor Matrix Here'!A81,'RUM converter'!$B$3:$C$96,2,FALSE),"")</f>
        <v/>
      </c>
      <c r="B77" t="str">
        <f>IF($A77&lt;&gt;"",'Insert Crash Factor Matrix Here'!H81,"")</f>
        <v/>
      </c>
      <c r="C77" t="str">
        <f>IF($A77&lt;&gt;"",'Insert Crash Factor Matrix Here'!I81,"")</f>
        <v/>
      </c>
      <c r="D77" t="str">
        <f>IF($A77&lt;&gt;"",'Insert Crash Factor Matrix Here'!J81,"")</f>
        <v/>
      </c>
    </row>
    <row r="78" spans="1:4" x14ac:dyDescent="0.2">
      <c r="A78" t="str">
        <f>IFERROR(VLOOKUP('Insert Crash Factor Matrix Here'!A82,'RUM converter'!$B$3:$C$96,2,FALSE),"")</f>
        <v/>
      </c>
      <c r="B78" t="str">
        <f>IF($A78&lt;&gt;"",'Insert Crash Factor Matrix Here'!H82,"")</f>
        <v/>
      </c>
      <c r="C78" t="str">
        <f>IF($A78&lt;&gt;"",'Insert Crash Factor Matrix Here'!I82,"")</f>
        <v/>
      </c>
      <c r="D78" t="str">
        <f>IF($A78&lt;&gt;"",'Insert Crash Factor Matrix Here'!J82,"")</f>
        <v/>
      </c>
    </row>
    <row r="79" spans="1:4" x14ac:dyDescent="0.2">
      <c r="A79" t="str">
        <f>IFERROR(VLOOKUP('Insert Crash Factor Matrix Here'!A83,'RUM converter'!$B$3:$C$96,2,FALSE),"")</f>
        <v/>
      </c>
    </row>
    <row r="80" spans="1:4" x14ac:dyDescent="0.2">
      <c r="A80" t="str">
        <f>IFERROR(VLOOKUP('Insert Crash Factor Matrix Here'!A84,'RUM converter'!$B$3:$C$96,2,FALSE),"")</f>
        <v/>
      </c>
    </row>
    <row r="81" spans="1:1" x14ac:dyDescent="0.2">
      <c r="A81" t="str">
        <f>IFERROR(VLOOKUP('Insert Crash Factor Matrix Here'!A85,'RUM converter'!$B$3:$C$96,2,FALSE),"")</f>
        <v/>
      </c>
    </row>
    <row r="82" spans="1:1" x14ac:dyDescent="0.2">
      <c r="A82" t="str">
        <f>IFERROR(VLOOKUP('Insert Crash Factor Matrix Here'!A86,'RUM converter'!$B$3:$C$96,2,FALSE),"")</f>
        <v/>
      </c>
    </row>
    <row r="83" spans="1:1" x14ac:dyDescent="0.2">
      <c r="A83" t="str">
        <f>IFERROR(VLOOKUP('Insert Crash Factor Matrix Here'!A87,'RUM converter'!$B$3:$C$96,2,FALSE),"")</f>
        <v/>
      </c>
    </row>
    <row r="84" spans="1:1" x14ac:dyDescent="0.2">
      <c r="A84" t="str">
        <f>IFERROR(VLOOKUP('Insert Crash Factor Matrix Here'!A88,'RUM converter'!$B$3:$C$96,2,FALSE),"")</f>
        <v/>
      </c>
    </row>
    <row r="85" spans="1:1" x14ac:dyDescent="0.2">
      <c r="A85" t="str">
        <f>IFERROR(VLOOKUP('Insert Crash Factor Matrix Here'!A89,'RUM converter'!$B$3:$C$96,2,FALSE),"")</f>
        <v/>
      </c>
    </row>
    <row r="86" spans="1:1" x14ac:dyDescent="0.2">
      <c r="A86" t="str">
        <f>IFERROR(VLOOKUP('Insert Crash Factor Matrix Here'!A90,'RUM converter'!$B$3:$C$96,2,FALSE),"")</f>
        <v/>
      </c>
    </row>
    <row r="87" spans="1:1" x14ac:dyDescent="0.2">
      <c r="A87" t="str">
        <f>IFERROR(VLOOKUP('Insert Crash Factor Matrix Here'!A91,'RUM converter'!$B$3:$C$96,2,FALSE),"")</f>
        <v/>
      </c>
    </row>
    <row r="88" spans="1:1" x14ac:dyDescent="0.2">
      <c r="A88" t="str">
        <f>IFERROR(VLOOKUP('Insert Crash Factor Matrix Here'!A92,'RUM converter'!$B$3:$C$96,2,FALSE),"")</f>
        <v/>
      </c>
    </row>
    <row r="89" spans="1:1" x14ac:dyDescent="0.2">
      <c r="A89" t="str">
        <f>IFERROR(VLOOKUP('Insert Crash Factor Matrix Here'!A93,'RUM converter'!$B$3:$C$96,2,FALSE),"")</f>
        <v/>
      </c>
    </row>
    <row r="90" spans="1:1" x14ac:dyDescent="0.2">
      <c r="A90" t="str">
        <f>IFERROR(VLOOKUP('Insert Crash Factor Matrix Here'!A94,'RUM converter'!$B$3:$C$96,2,FALSE),"")</f>
        <v/>
      </c>
    </row>
    <row r="91" spans="1:1" x14ac:dyDescent="0.2">
      <c r="A91" t="str">
        <f>IFERROR(VLOOKUP('Insert Crash Factor Matrix Here'!A95,'RUM converter'!$B$3:$C$96,2,FALSE),"")</f>
        <v/>
      </c>
    </row>
    <row r="92" spans="1:1" x14ac:dyDescent="0.2">
      <c r="A92" t="str">
        <f>IFERROR(VLOOKUP('Insert Crash Factor Matrix Here'!A96,'RUM converter'!$B$3:$C$96,2,FALSE),"")</f>
        <v/>
      </c>
    </row>
    <row r="93" spans="1:1" x14ac:dyDescent="0.2">
      <c r="A93" t="str">
        <f>IFERROR(VLOOKUP('Insert Crash Factor Matrix Here'!A97,'RUM converter'!$B$3:$C$96,2,FALSE),"")</f>
        <v/>
      </c>
    </row>
    <row r="94" spans="1:1" x14ac:dyDescent="0.2">
      <c r="A94" t="str">
        <f>IFERROR(VLOOKUP('Insert Crash Factor Matrix Here'!A98,'RUM converter'!$B$3:$C$96,2,FALSE),"")</f>
        <v/>
      </c>
    </row>
    <row r="95" spans="1:1" x14ac:dyDescent="0.2">
      <c r="A95" t="str">
        <f>IFERROR(VLOOKUP('Insert Crash Factor Matrix Here'!A99,'RUM converter'!$B$3:$C$96,2,FALSE),"")</f>
        <v/>
      </c>
    </row>
    <row r="96" spans="1:1" x14ac:dyDescent="0.2">
      <c r="A96" t="str">
        <f>IFERROR(VLOOKUP('Insert Crash Factor Matrix Here'!A100,'RUM converter'!$B$3:$C$96,2,FALSE),"")</f>
        <v/>
      </c>
    </row>
    <row r="97" spans="1:1" x14ac:dyDescent="0.2">
      <c r="A97" t="str">
        <f>IFERROR(VLOOKUP('Insert Crash Factor Matrix Here'!A101,'RUM converter'!$B$3:$C$96,2,FALSE),"")</f>
        <v/>
      </c>
    </row>
    <row r="98" spans="1:1" x14ac:dyDescent="0.2">
      <c r="A98" t="str">
        <f>IFERROR(VLOOKUP('Insert Crash Factor Matrix Here'!A102,'RUM converter'!$B$3:$C$96,2,FALSE),"")</f>
        <v/>
      </c>
    </row>
    <row r="99" spans="1:1" x14ac:dyDescent="0.2">
      <c r="A99" t="str">
        <f>IFERROR(VLOOKUP('Insert Crash Factor Matrix Here'!A103,'RUM converter'!$B$3:$C$96,2,FALSE),"")</f>
        <v/>
      </c>
    </row>
    <row r="100" spans="1:1" x14ac:dyDescent="0.2">
      <c r="A100" t="str">
        <f>IFERROR(VLOOKUP('Insert Crash Factor Matrix Here'!A104,'RUM converter'!$B$3:$C$96,2,FALSE),"")</f>
        <v/>
      </c>
    </row>
    <row r="101" spans="1:1" x14ac:dyDescent="0.2">
      <c r="A101" t="str">
        <f>IFERROR(VLOOKUP('Insert Crash Factor Matrix Here'!A105,'RUM converter'!$B$3:$C$96,2,FALSE),"")</f>
        <v/>
      </c>
    </row>
    <row r="102" spans="1:1" x14ac:dyDescent="0.2">
      <c r="A102" t="str">
        <f>IFERROR(VLOOKUP('Insert Crash Factor Matrix Here'!A106,'RUM converter'!$B$3:$C$96,2,FALSE),"")</f>
        <v/>
      </c>
    </row>
    <row r="103" spans="1:1" x14ac:dyDescent="0.2">
      <c r="A103" t="str">
        <f>IFERROR(VLOOKUP('Insert Crash Factor Matrix Here'!A107,'RUM converter'!$B$3:$C$96,2,FALSE),"")</f>
        <v/>
      </c>
    </row>
    <row r="104" spans="1:1" x14ac:dyDescent="0.2">
      <c r="A104" t="str">
        <f>IFERROR(VLOOKUP('Insert Crash Factor Matrix Here'!A108,'RUM converter'!$B$3:$C$96,2,FALSE),"")</f>
        <v/>
      </c>
    </row>
    <row r="105" spans="1:1" x14ac:dyDescent="0.2">
      <c r="A105" t="str">
        <f>IFERROR(VLOOKUP('Insert Crash Factor Matrix Here'!A109,'RUM converter'!$B$3:$C$96,2,FALSE),"")</f>
        <v/>
      </c>
    </row>
    <row r="106" spans="1:1" x14ac:dyDescent="0.2">
      <c r="A106" t="str">
        <f>IFERROR(VLOOKUP('Insert Crash Factor Matrix Here'!A110,'RUM converter'!$B$3:$C$96,2,FALSE),"")</f>
        <v/>
      </c>
    </row>
    <row r="107" spans="1:1" x14ac:dyDescent="0.2">
      <c r="A107" t="str">
        <f>IFERROR(VLOOKUP('Insert Crash Factor Matrix Here'!A111,'RUM converter'!$B$3:$C$96,2,FALSE),"")</f>
        <v/>
      </c>
    </row>
    <row r="108" spans="1:1" x14ac:dyDescent="0.2">
      <c r="A108" t="str">
        <f>IFERROR(VLOOKUP('Insert Crash Factor Matrix Here'!A112,'RUM converter'!$B$3:$C$96,2,FALSE),"")</f>
        <v/>
      </c>
    </row>
    <row r="109" spans="1:1" x14ac:dyDescent="0.2">
      <c r="A109" t="str">
        <f>IFERROR(VLOOKUP('Insert Crash Factor Matrix Here'!A113,'RUM converter'!$B$3:$C$96,2,FALSE),"")</f>
        <v/>
      </c>
    </row>
    <row r="110" spans="1:1" x14ac:dyDescent="0.2">
      <c r="A110" t="str">
        <f>IFERROR(VLOOKUP('Insert Crash Factor Matrix Here'!A114,'RUM converter'!$B$3:$C$96,2,FALSE),"")</f>
        <v/>
      </c>
    </row>
    <row r="111" spans="1:1" x14ac:dyDescent="0.2">
      <c r="A111" t="str">
        <f>IFERROR(VLOOKUP('Insert Crash Factor Matrix Here'!A115,'RUM converter'!$B$3:$C$96,2,FALSE),"")</f>
        <v/>
      </c>
    </row>
    <row r="112" spans="1:1" x14ac:dyDescent="0.2">
      <c r="A112" t="str">
        <f>IFERROR(VLOOKUP('Insert Crash Factor Matrix Here'!A116,'RUM converter'!$B$3:$C$96,2,FALSE),"")</f>
        <v/>
      </c>
    </row>
    <row r="113" spans="1:1" x14ac:dyDescent="0.2">
      <c r="A113" t="str">
        <f>IFERROR(VLOOKUP('Insert Crash Factor Matrix Here'!A117,'RUM converter'!$B$3:$C$96,2,FALSE),"")</f>
        <v/>
      </c>
    </row>
    <row r="114" spans="1:1" x14ac:dyDescent="0.2">
      <c r="A114" t="str">
        <f>IFERROR(VLOOKUP('Insert Crash Factor Matrix Here'!A118,'RUM converter'!$B$3:$C$96,2,FALSE),"")</f>
        <v/>
      </c>
    </row>
    <row r="115" spans="1:1" x14ac:dyDescent="0.2">
      <c r="A115" t="str">
        <f>IFERROR(VLOOKUP('Insert Crash Factor Matrix Here'!A119,'RUM converter'!$B$3:$C$96,2,FALSE),"")</f>
        <v/>
      </c>
    </row>
    <row r="116" spans="1:1" x14ac:dyDescent="0.2">
      <c r="A116" t="str">
        <f>IFERROR(VLOOKUP('Insert Crash Factor Matrix Here'!A120,'RUM converter'!$B$3:$C$96,2,FALSE),"")</f>
        <v/>
      </c>
    </row>
    <row r="117" spans="1:1" x14ac:dyDescent="0.2">
      <c r="A117" t="str">
        <f>IFERROR(VLOOKUP('Insert Crash Factor Matrix Here'!A121,'RUM converter'!$B$3:$C$96,2,FALSE),"")</f>
        <v/>
      </c>
    </row>
    <row r="118" spans="1:1" x14ac:dyDescent="0.2">
      <c r="A118" t="str">
        <f>IFERROR(VLOOKUP('Insert Crash Factor Matrix Here'!A122,'RUM converter'!$B$3:$C$96,2,FALSE),"")</f>
        <v/>
      </c>
    </row>
    <row r="119" spans="1:1" x14ac:dyDescent="0.2">
      <c r="A119" t="str">
        <f>IFERROR(VLOOKUP('Insert Crash Factor Matrix Here'!A123,'RUM converter'!$B$3:$C$96,2,FALSE),"")</f>
        <v/>
      </c>
    </row>
    <row r="120" spans="1:1" x14ac:dyDescent="0.2">
      <c r="A120" t="str">
        <f>IFERROR(VLOOKUP('Insert Crash Factor Matrix Here'!A124,'RUM converter'!$B$3:$C$96,2,FALSE),"")</f>
        <v/>
      </c>
    </row>
    <row r="121" spans="1:1" x14ac:dyDescent="0.2">
      <c r="A121" t="str">
        <f>IFERROR(VLOOKUP('Insert Crash Factor Matrix Here'!A125,'RUM converter'!$B$3:$C$96,2,FALSE),"")</f>
        <v/>
      </c>
    </row>
    <row r="122" spans="1:1" x14ac:dyDescent="0.2">
      <c r="A122" t="str">
        <f>IFERROR(VLOOKUP('Insert Crash Factor Matrix Here'!A126,'RUM converter'!$B$3:$C$96,2,FALSE),"")</f>
        <v/>
      </c>
    </row>
    <row r="123" spans="1:1" x14ac:dyDescent="0.2">
      <c r="A123" t="str">
        <f>IFERROR(VLOOKUP('Insert Crash Factor Matrix Here'!A127,'RUM converter'!$B$3:$C$96,2,FALSE),"")</f>
        <v/>
      </c>
    </row>
    <row r="124" spans="1:1" x14ac:dyDescent="0.2">
      <c r="A124" t="str">
        <f>IFERROR(VLOOKUP('Insert Crash Factor Matrix Here'!A128,'RUM converter'!$B$3:$C$96,2,FALSE),"")</f>
        <v/>
      </c>
    </row>
    <row r="125" spans="1:1" x14ac:dyDescent="0.2">
      <c r="A125" t="str">
        <f>IFERROR(VLOOKUP('Insert Crash Factor Matrix Here'!A129,'RUM converter'!$B$3:$C$96,2,FALSE),"")</f>
        <v/>
      </c>
    </row>
    <row r="126" spans="1:1" x14ac:dyDescent="0.2">
      <c r="A126" t="str">
        <f>IFERROR(VLOOKUP('Insert Crash Factor Matrix Here'!A130,'RUM converter'!$B$3:$C$96,2,FALSE),"")</f>
        <v/>
      </c>
    </row>
    <row r="127" spans="1:1" x14ac:dyDescent="0.2">
      <c r="A127" t="str">
        <f>IFERROR(VLOOKUP('Insert Crash Factor Matrix Here'!A131,'RUM converter'!$B$3:$C$96,2,FALSE),"")</f>
        <v/>
      </c>
    </row>
    <row r="128" spans="1:1" x14ac:dyDescent="0.2">
      <c r="A128" t="str">
        <f>IFERROR(VLOOKUP('Insert Crash Factor Matrix Here'!A132,'RUM converter'!$B$3:$C$96,2,FALSE),"")</f>
        <v/>
      </c>
    </row>
    <row r="129" spans="1:1" x14ac:dyDescent="0.2">
      <c r="A129" t="str">
        <f>IFERROR(VLOOKUP('Insert Crash Factor Matrix Here'!A133,'RUM converter'!$B$3:$C$96,2,FALSE),"")</f>
        <v/>
      </c>
    </row>
    <row r="130" spans="1:1" x14ac:dyDescent="0.2">
      <c r="A130" t="str">
        <f>IFERROR(VLOOKUP('Insert Crash Factor Matrix Here'!A134,'RUM converter'!$B$3:$C$96,2,FALSE),"")</f>
        <v/>
      </c>
    </row>
    <row r="131" spans="1:1" x14ac:dyDescent="0.2">
      <c r="A131" t="str">
        <f>IFERROR(VLOOKUP('Insert Crash Factor Matrix Here'!A135,'RUM converter'!$B$3:$C$96,2,FALSE),"")</f>
        <v/>
      </c>
    </row>
    <row r="132" spans="1:1" x14ac:dyDescent="0.2">
      <c r="A132" t="str">
        <f>IFERROR(VLOOKUP('Insert Crash Factor Matrix Here'!A136,'RUM converter'!$B$3:$C$96,2,FALSE),"")</f>
        <v/>
      </c>
    </row>
    <row r="133" spans="1:1" x14ac:dyDescent="0.2">
      <c r="A133" t="str">
        <f>IFERROR(VLOOKUP('Insert Crash Factor Matrix Here'!A137,'RUM converter'!$B$3:$C$96,2,FALSE),"")</f>
        <v/>
      </c>
    </row>
    <row r="134" spans="1:1" x14ac:dyDescent="0.2">
      <c r="A134" t="str">
        <f>IFERROR(VLOOKUP('Insert Crash Factor Matrix Here'!A138,'RUM converter'!$B$3:$C$96,2,FALSE),"")</f>
        <v/>
      </c>
    </row>
    <row r="135" spans="1:1" x14ac:dyDescent="0.2">
      <c r="A135" t="str">
        <f>IFERROR(VLOOKUP('Insert Crash Factor Matrix Here'!A139,'RUM converter'!$B$3:$C$96,2,FALSE),"")</f>
        <v/>
      </c>
    </row>
    <row r="136" spans="1:1" x14ac:dyDescent="0.2">
      <c r="A136" t="str">
        <f>IFERROR(VLOOKUP('Insert Crash Factor Matrix Here'!A140,'RUM converter'!$B$3:$C$96,2,FALSE),"")</f>
        <v/>
      </c>
    </row>
    <row r="137" spans="1:1" x14ac:dyDescent="0.2">
      <c r="A137" t="str">
        <f>IFERROR(VLOOKUP('Insert Crash Factor Matrix Here'!A141,'RUM converter'!$B$3:$C$96,2,FALSE),"")</f>
        <v/>
      </c>
    </row>
    <row r="138" spans="1:1" x14ac:dyDescent="0.2">
      <c r="A138" t="str">
        <f>IFERROR(VLOOKUP('Insert Crash Factor Matrix Here'!A142,'RUM converter'!$B$3:$C$96,2,FALSE),"")</f>
        <v/>
      </c>
    </row>
    <row r="139" spans="1:1" x14ac:dyDescent="0.2">
      <c r="A139" t="str">
        <f>IFERROR(VLOOKUP('Insert Crash Factor Matrix Here'!A143,'RUM converter'!$B$3:$C$96,2,FALSE),"")</f>
        <v/>
      </c>
    </row>
    <row r="140" spans="1:1" x14ac:dyDescent="0.2">
      <c r="A140" t="str">
        <f>IFERROR(VLOOKUP('Insert Crash Factor Matrix Here'!A144,'RUM converter'!$B$3:$C$96,2,FALSE),"")</f>
        <v/>
      </c>
    </row>
    <row r="141" spans="1:1" x14ac:dyDescent="0.2">
      <c r="A141" t="str">
        <f>IFERROR(VLOOKUP('Insert Crash Factor Matrix Here'!A145,'RUM converter'!$B$3:$C$96,2,FALSE),"")</f>
        <v/>
      </c>
    </row>
    <row r="142" spans="1:1" x14ac:dyDescent="0.2">
      <c r="A142" t="str">
        <f>IFERROR(VLOOKUP('Insert Crash Factor Matrix Here'!A146,'RUM converter'!$B$3:$C$96,2,FALSE),"")</f>
        <v/>
      </c>
    </row>
    <row r="143" spans="1:1" x14ac:dyDescent="0.2">
      <c r="A143" t="str">
        <f>IFERROR(VLOOKUP('Insert Crash Factor Matrix Here'!A147,'RUM converter'!$B$3:$C$96,2,FALSE),"")</f>
        <v/>
      </c>
    </row>
    <row r="144" spans="1:1" x14ac:dyDescent="0.2">
      <c r="A144" t="str">
        <f>IFERROR(VLOOKUP('Insert Crash Factor Matrix Here'!A148,'RUM converter'!$B$3:$C$96,2,FALSE),"")</f>
        <v/>
      </c>
    </row>
    <row r="145" spans="1:1" x14ac:dyDescent="0.2">
      <c r="A145" t="str">
        <f>IFERROR(VLOOKUP('Insert Crash Factor Matrix Here'!A149,'RUM converter'!$B$3:$C$96,2,FALSE),"")</f>
        <v/>
      </c>
    </row>
    <row r="146" spans="1:1" x14ac:dyDescent="0.2">
      <c r="A146" t="str">
        <f>IFERROR(VLOOKUP('Insert Crash Factor Matrix Here'!A150,'RUM converter'!$B$3:$C$96,2,FALSE),"")</f>
        <v/>
      </c>
    </row>
    <row r="147" spans="1:1" x14ac:dyDescent="0.2">
      <c r="A147" t="str">
        <f>IFERROR(VLOOKUP('Insert Crash Factor Matrix Here'!A151,'RUM converter'!$B$3:$C$96,2,FALSE),"")</f>
        <v/>
      </c>
    </row>
    <row r="148" spans="1:1" x14ac:dyDescent="0.2">
      <c r="A148" t="str">
        <f>IFERROR(VLOOKUP('Insert Crash Factor Matrix Here'!A152,'RUM converter'!$B$3:$C$96,2,FALSE),"")</f>
        <v/>
      </c>
    </row>
    <row r="149" spans="1:1" x14ac:dyDescent="0.2">
      <c r="A149" t="str">
        <f>IFERROR(VLOOKUP('Insert Crash Factor Matrix Here'!A153,'RUM converter'!$B$3:$C$96,2,FALSE),"")</f>
        <v/>
      </c>
    </row>
    <row r="150" spans="1:1" x14ac:dyDescent="0.2">
      <c r="A150" t="str">
        <f>IFERROR(VLOOKUP('Insert Crash Factor Matrix Here'!A154,'RUM converter'!$B$3:$C$96,2,FALSE),"")</f>
        <v/>
      </c>
    </row>
    <row r="151" spans="1:1" x14ac:dyDescent="0.2">
      <c r="A151" t="str">
        <f>IFERROR(VLOOKUP('Insert Crash Factor Matrix Here'!A155,'RUM converter'!$B$3:$C$96,2,FALSE),"")</f>
        <v/>
      </c>
    </row>
    <row r="152" spans="1:1" x14ac:dyDescent="0.2">
      <c r="A152" t="str">
        <f>IFERROR(VLOOKUP('Insert Crash Factor Matrix Here'!A156,'RUM converter'!$B$3:$C$96,2,FALSE),"")</f>
        <v/>
      </c>
    </row>
    <row r="153" spans="1:1" x14ac:dyDescent="0.2">
      <c r="A153" t="str">
        <f>IFERROR(VLOOKUP('Insert Crash Factor Matrix Here'!A157,'RUM converter'!$B$3:$C$96,2,FALSE),"")</f>
        <v/>
      </c>
    </row>
    <row r="154" spans="1:1" x14ac:dyDescent="0.2">
      <c r="A154" t="str">
        <f>IFERROR(VLOOKUP('Insert Crash Factor Matrix Here'!A158,'RUM converter'!$B$3:$C$96,2,FALSE),"")</f>
        <v/>
      </c>
    </row>
    <row r="155" spans="1:1" x14ac:dyDescent="0.2">
      <c r="A155" t="str">
        <f>IFERROR(VLOOKUP('Insert Crash Factor Matrix Here'!A159,'RUM converter'!$B$3:$C$96,2,FALSE),"")</f>
        <v/>
      </c>
    </row>
    <row r="156" spans="1:1" x14ac:dyDescent="0.2">
      <c r="A156" t="str">
        <f>IFERROR(VLOOKUP('Insert Crash Factor Matrix Here'!A160,'RUM converter'!$B$3:$C$96,2,FALSE),"")</f>
        <v/>
      </c>
    </row>
    <row r="157" spans="1:1" x14ac:dyDescent="0.2">
      <c r="A157" t="str">
        <f>IFERROR(VLOOKUP('Insert Crash Factor Matrix Here'!A161,'RUM converter'!$B$3:$C$96,2,FALSE),"")</f>
        <v/>
      </c>
    </row>
    <row r="158" spans="1:1" x14ac:dyDescent="0.2">
      <c r="A158" t="str">
        <f>IFERROR(VLOOKUP('Insert Crash Factor Matrix Here'!A162,'RUM converter'!$B$3:$C$96,2,FALSE),"")</f>
        <v/>
      </c>
    </row>
    <row r="159" spans="1:1" x14ac:dyDescent="0.2">
      <c r="A159" t="str">
        <f>IFERROR(VLOOKUP('Insert Crash Factor Matrix Here'!A163,'RUM converter'!$B$3:$C$96,2,FALSE),"")</f>
        <v/>
      </c>
    </row>
    <row r="160" spans="1:1" x14ac:dyDescent="0.2">
      <c r="A160" t="str">
        <f>IFERROR(VLOOKUP('Insert Crash Factor Matrix Here'!A164,'RUM converter'!$B$3:$C$96,2,FALSE),"")</f>
        <v/>
      </c>
    </row>
    <row r="161" spans="1:1" x14ac:dyDescent="0.2">
      <c r="A161" t="str">
        <f>IFERROR(VLOOKUP('Insert Crash Factor Matrix Here'!A165,'RUM converter'!$B$3:$C$96,2,FALSE),"")</f>
        <v/>
      </c>
    </row>
    <row r="162" spans="1:1" x14ac:dyDescent="0.2">
      <c r="A162" t="str">
        <f>IFERROR(VLOOKUP('Insert Crash Factor Matrix Here'!A166,'RUM converter'!$B$3:$C$96,2,FALSE),"")</f>
        <v/>
      </c>
    </row>
    <row r="163" spans="1:1" x14ac:dyDescent="0.2">
      <c r="A163" t="str">
        <f>IFERROR(VLOOKUP('Insert Crash Factor Matrix Here'!A167,'RUM converter'!$B$3:$C$96,2,FALSE),"")</f>
        <v/>
      </c>
    </row>
    <row r="164" spans="1:1" x14ac:dyDescent="0.2">
      <c r="A164" t="str">
        <f>IFERROR(VLOOKUP('Insert Crash Factor Matrix Here'!A168,'RUM converter'!$B$3:$C$96,2,FALSE),"")</f>
        <v/>
      </c>
    </row>
    <row r="165" spans="1:1" x14ac:dyDescent="0.2">
      <c r="A165" t="str">
        <f>IFERROR(VLOOKUP('Insert Crash Factor Matrix Here'!A169,'RUM converter'!$B$3:$C$96,2,FALSE),"")</f>
        <v/>
      </c>
    </row>
    <row r="166" spans="1:1" x14ac:dyDescent="0.2">
      <c r="A166" t="str">
        <f>IFERROR(VLOOKUP('Insert Crash Factor Matrix Here'!A170,'RUM converter'!$B$3:$C$96,2,FALSE),"")</f>
        <v/>
      </c>
    </row>
    <row r="167" spans="1:1" x14ac:dyDescent="0.2">
      <c r="A167" t="str">
        <f>IFERROR(VLOOKUP('Insert Crash Factor Matrix Here'!A171,'RUM converter'!$B$3:$C$96,2,FALSE),"")</f>
        <v/>
      </c>
    </row>
    <row r="168" spans="1:1" x14ac:dyDescent="0.2">
      <c r="A168" t="str">
        <f>IFERROR(VLOOKUP('Insert Crash Factor Matrix Here'!A172,'RUM converter'!$B$3:$C$96,2,FALSE),"")</f>
        <v/>
      </c>
    </row>
    <row r="169" spans="1:1" x14ac:dyDescent="0.2">
      <c r="A169" t="str">
        <f>IFERROR(VLOOKUP('Insert Crash Factor Matrix Here'!A173,'RUM converter'!$B$3:$C$96,2,FALSE),"")</f>
        <v/>
      </c>
    </row>
    <row r="170" spans="1:1" x14ac:dyDescent="0.2">
      <c r="A170" t="str">
        <f>IFERROR(VLOOKUP('Insert Crash Factor Matrix Here'!A174,'RUM converter'!$B$3:$C$96,2,FALSE),"")</f>
        <v/>
      </c>
    </row>
    <row r="171" spans="1:1" x14ac:dyDescent="0.2">
      <c r="A171" t="str">
        <f>IFERROR(VLOOKUP('Insert Crash Factor Matrix Here'!A175,'RUM converter'!$B$3:$C$96,2,FALSE),"")</f>
        <v/>
      </c>
    </row>
    <row r="172" spans="1:1" x14ac:dyDescent="0.2">
      <c r="A172" t="str">
        <f>IFERROR(VLOOKUP('Insert Crash Factor Matrix Here'!A176,'RUM converter'!$B$3:$C$96,2,FALSE),"")</f>
        <v/>
      </c>
    </row>
    <row r="173" spans="1:1" x14ac:dyDescent="0.2">
      <c r="A173" t="str">
        <f>IFERROR(VLOOKUP('Insert Crash Factor Matrix Here'!A177,'RUM converter'!$B$3:$C$96,2,FALSE),"")</f>
        <v/>
      </c>
    </row>
    <row r="174" spans="1:1" x14ac:dyDescent="0.2">
      <c r="A174" t="str">
        <f>IFERROR(VLOOKUP('Insert Crash Factor Matrix Here'!A178,'RUM converter'!$B$3:$C$96,2,FALSE),"")</f>
        <v/>
      </c>
    </row>
    <row r="175" spans="1:1" x14ac:dyDescent="0.2">
      <c r="A175" t="str">
        <f>IFERROR(VLOOKUP('Insert Crash Factor Matrix Here'!A179,'RUM converter'!$B$3:$C$96,2,FALSE),"")</f>
        <v/>
      </c>
    </row>
    <row r="176" spans="1:1" x14ac:dyDescent="0.2">
      <c r="A176" t="str">
        <f>IFERROR(VLOOKUP('Insert Crash Factor Matrix Here'!A180,'RUM converter'!$B$3:$C$96,2,FALSE),"")</f>
        <v/>
      </c>
    </row>
    <row r="177" spans="1:1" x14ac:dyDescent="0.2">
      <c r="A177" t="str">
        <f>IFERROR(VLOOKUP('Insert Crash Factor Matrix Here'!A181,'RUM converter'!$B$3:$C$96,2,FALSE),"")</f>
        <v/>
      </c>
    </row>
    <row r="178" spans="1:1" x14ac:dyDescent="0.2">
      <c r="A178" t="str">
        <f>IFERROR(VLOOKUP('Insert Crash Factor Matrix Here'!A182,'RUM converter'!$B$3:$C$96,2,FALSE),"")</f>
        <v/>
      </c>
    </row>
    <row r="179" spans="1:1" x14ac:dyDescent="0.2">
      <c r="A179" t="str">
        <f>IFERROR(VLOOKUP('Insert Crash Factor Matrix Here'!A183,'RUM converter'!$B$3:$C$96,2,FALSE),"")</f>
        <v/>
      </c>
    </row>
    <row r="180" spans="1:1" x14ac:dyDescent="0.2">
      <c r="A180" t="str">
        <f>IFERROR(VLOOKUP('Insert Crash Factor Matrix Here'!A184,'RUM converter'!$B$3:$C$96,2,FALSE),"")</f>
        <v/>
      </c>
    </row>
    <row r="181" spans="1:1" x14ac:dyDescent="0.2">
      <c r="A181" t="str">
        <f>IFERROR(VLOOKUP('Insert Crash Factor Matrix Here'!A185,'RUM converter'!$B$3:$C$96,2,FALSE),"")</f>
        <v/>
      </c>
    </row>
    <row r="182" spans="1:1" x14ac:dyDescent="0.2">
      <c r="A182" t="str">
        <f>IFERROR(VLOOKUP('Insert Crash Factor Matrix Here'!A186,'RUM converter'!$B$3:$C$96,2,FALSE),"")</f>
        <v/>
      </c>
    </row>
    <row r="183" spans="1:1" x14ac:dyDescent="0.2">
      <c r="A183" t="str">
        <f>IFERROR(VLOOKUP('Insert Crash Factor Matrix Here'!A187,'RUM converter'!$B$3:$C$96,2,FALSE),"")</f>
        <v/>
      </c>
    </row>
    <row r="184" spans="1:1" x14ac:dyDescent="0.2">
      <c r="A184" t="str">
        <f>IFERROR(VLOOKUP('Insert Crash Factor Matrix Here'!A188,'RUM converter'!$B$3:$C$96,2,FALSE),"")</f>
        <v/>
      </c>
    </row>
    <row r="185" spans="1:1" x14ac:dyDescent="0.2">
      <c r="A185" t="str">
        <f>IFERROR(VLOOKUP('Insert Crash Factor Matrix Here'!A189,'RUM converter'!$B$3:$C$96,2,FALSE),"")</f>
        <v/>
      </c>
    </row>
    <row r="186" spans="1:1" x14ac:dyDescent="0.2">
      <c r="A186" t="str">
        <f>IFERROR(VLOOKUP('Insert Crash Factor Matrix Here'!A190,'RUM converter'!$B$3:$C$96,2,FALSE),"")</f>
        <v/>
      </c>
    </row>
    <row r="187" spans="1:1" x14ac:dyDescent="0.2">
      <c r="A187" t="str">
        <f>IFERROR(VLOOKUP('Insert Crash Factor Matrix Here'!A191,'RUM converter'!$B$3:$C$96,2,FALSE),"")</f>
        <v/>
      </c>
    </row>
    <row r="188" spans="1:1" x14ac:dyDescent="0.2">
      <c r="A188" t="str">
        <f>IFERROR(VLOOKUP('Insert Crash Factor Matrix Here'!A192,'RUM converter'!$B$3:$C$96,2,FALSE),"")</f>
        <v/>
      </c>
    </row>
    <row r="189" spans="1:1" x14ac:dyDescent="0.2">
      <c r="A189" t="str">
        <f>IFERROR(VLOOKUP('Insert Crash Factor Matrix Here'!A193,'RUM converter'!$B$3:$C$96,2,FALSE),"")</f>
        <v/>
      </c>
    </row>
    <row r="190" spans="1:1" x14ac:dyDescent="0.2">
      <c r="A190" t="str">
        <f>IFERROR(VLOOKUP('Insert Crash Factor Matrix Here'!A194,'RUM converter'!$B$3:$C$96,2,FALSE),"")</f>
        <v/>
      </c>
    </row>
    <row r="191" spans="1:1" x14ac:dyDescent="0.2">
      <c r="A191" t="str">
        <f>IFERROR(VLOOKUP('Insert Crash Factor Matrix Here'!A195,'RUM converter'!$B$3:$C$96,2,FALSE),"")</f>
        <v/>
      </c>
    </row>
    <row r="192" spans="1:1" x14ac:dyDescent="0.2">
      <c r="A192" t="str">
        <f>IFERROR(VLOOKUP('Insert Crash Factor Matrix Here'!A196,'RUM converter'!$B$3:$C$96,2,FALSE),"")</f>
        <v/>
      </c>
    </row>
    <row r="193" spans="1:1" x14ac:dyDescent="0.2">
      <c r="A193" t="str">
        <f>IFERROR(VLOOKUP('Insert Crash Factor Matrix Here'!A197,'RUM converter'!$B$3:$C$96,2,FALSE),"")</f>
        <v/>
      </c>
    </row>
    <row r="194" spans="1:1" x14ac:dyDescent="0.2">
      <c r="A194" t="str">
        <f>IFERROR(VLOOKUP('Insert Crash Factor Matrix Here'!A198,'RUM converter'!$B$3:$C$96,2,FALSE),"")</f>
        <v/>
      </c>
    </row>
    <row r="195" spans="1:1" x14ac:dyDescent="0.2">
      <c r="A195" t="str">
        <f>IFERROR(VLOOKUP('Insert Crash Factor Matrix Here'!A199,'RUM converter'!$B$3:$C$96,2,FALSE),"")</f>
        <v/>
      </c>
    </row>
    <row r="196" spans="1:1" x14ac:dyDescent="0.2">
      <c r="A196" t="str">
        <f>IFERROR(VLOOKUP('Insert Crash Factor Matrix Here'!A200,'RUM converter'!$B$3:$C$96,2,FALSE),"")</f>
        <v/>
      </c>
    </row>
    <row r="197" spans="1:1" x14ac:dyDescent="0.2">
      <c r="A197" t="str">
        <f>IFERROR(VLOOKUP('Insert Crash Factor Matrix Here'!A201,'RUM converter'!$B$3:$C$96,2,FALSE),"")</f>
        <v/>
      </c>
    </row>
    <row r="198" spans="1:1" x14ac:dyDescent="0.2">
      <c r="A198" t="str">
        <f>IFERROR(VLOOKUP('Insert Crash Factor Matrix Here'!A202,'RUM converter'!$B$3:$C$96,2,FALSE),"")</f>
        <v/>
      </c>
    </row>
    <row r="199" spans="1:1" x14ac:dyDescent="0.2">
      <c r="A199" t="str">
        <f>IFERROR(VLOOKUP('Insert Crash Factor Matrix Here'!A203,'RUM converter'!$B$3:$C$96,2,FALSE),"")</f>
        <v/>
      </c>
    </row>
    <row r="200" spans="1:1" x14ac:dyDescent="0.2">
      <c r="A200" t="str">
        <f>IFERROR(VLOOKUP('Insert Crash Factor Matrix Here'!A204,'RUM converter'!$B$3:$C$96,2,FALSE),"")</f>
        <v/>
      </c>
    </row>
    <row r="201" spans="1:1" x14ac:dyDescent="0.2">
      <c r="A201" t="str">
        <f>IFERROR(VLOOKUP('Insert Crash Factor Matrix Here'!A205,'RUM converter'!$B$3:$C$96,2,FALSE),"")</f>
        <v/>
      </c>
    </row>
    <row r="202" spans="1:1" x14ac:dyDescent="0.2">
      <c r="A202" t="str">
        <f>IFERROR(VLOOKUP('Insert Crash Factor Matrix Here'!A206,'RUM converter'!$B$3:$C$96,2,FALSE),"")</f>
        <v/>
      </c>
    </row>
    <row r="203" spans="1:1" x14ac:dyDescent="0.2">
      <c r="A203" t="str">
        <f>IFERROR(VLOOKUP('Insert Crash Factor Matrix Here'!A207,'RUM converter'!$B$3:$C$96,2,FALSE),"")</f>
        <v/>
      </c>
    </row>
    <row r="204" spans="1:1" x14ac:dyDescent="0.2">
      <c r="A204" t="str">
        <f>IFERROR(VLOOKUP('Insert Crash Factor Matrix Here'!A208,'RUM converter'!$B$3:$C$96,2,FALSE),"")</f>
        <v/>
      </c>
    </row>
    <row r="205" spans="1:1" x14ac:dyDescent="0.2">
      <c r="A205" t="str">
        <f>IFERROR(VLOOKUP('Insert Crash Factor Matrix Here'!A209,'RUM converter'!$B$3:$C$96,2,FALSE),"")</f>
        <v/>
      </c>
    </row>
  </sheetData>
  <sheetProtection password="C41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7" sqref="C7"/>
    </sheetView>
  </sheetViews>
  <sheetFormatPr defaultRowHeight="12.75" x14ac:dyDescent="0.2"/>
  <cols>
    <col min="1" max="1" width="52.5703125" customWidth="1"/>
    <col min="2" max="2" width="45.85546875" customWidth="1"/>
    <col min="3" max="3" width="39.28515625" customWidth="1"/>
    <col min="4" max="4" width="35.28515625" customWidth="1"/>
  </cols>
  <sheetData>
    <row r="1" spans="1:4" ht="21.75" customHeight="1" thickBot="1" x14ac:dyDescent="0.25">
      <c r="A1" s="87" t="s">
        <v>1352</v>
      </c>
      <c r="B1" s="88" t="s">
        <v>1353</v>
      </c>
      <c r="C1" s="88" t="s">
        <v>1354</v>
      </c>
      <c r="D1" s="88" t="s">
        <v>1355</v>
      </c>
    </row>
    <row r="2" spans="1:4" ht="13.5" thickBot="1" x14ac:dyDescent="0.25">
      <c r="A2" s="89" t="s">
        <v>1356</v>
      </c>
      <c r="B2" s="90">
        <v>42886</v>
      </c>
      <c r="C2" s="91" t="s">
        <v>1357</v>
      </c>
      <c r="D2" s="91"/>
    </row>
    <row r="3" spans="1:4" ht="13.5" thickBot="1" x14ac:dyDescent="0.25">
      <c r="A3" s="89"/>
      <c r="B3" s="90"/>
      <c r="C3" s="91"/>
      <c r="D3" s="91"/>
    </row>
    <row r="4" spans="1:4" ht="13.5" thickBot="1" x14ac:dyDescent="0.25">
      <c r="A4" s="89"/>
      <c r="B4" s="90"/>
      <c r="C4" s="91"/>
      <c r="D4" s="91"/>
    </row>
    <row r="5" spans="1:4" ht="13.5" thickBot="1" x14ac:dyDescent="0.25">
      <c r="A5" s="89"/>
      <c r="B5" s="90"/>
      <c r="C5" s="91"/>
      <c r="D5" s="91"/>
    </row>
    <row r="6" spans="1:4" ht="13.5" thickBot="1" x14ac:dyDescent="0.25">
      <c r="A6" s="89"/>
      <c r="B6" s="92"/>
      <c r="C6" s="91"/>
      <c r="D6" s="91"/>
    </row>
    <row r="7" spans="1:4" ht="13.5" thickBot="1" x14ac:dyDescent="0.25">
      <c r="A7" s="89"/>
      <c r="B7" s="92"/>
      <c r="C7" s="91"/>
      <c r="D7" s="91"/>
    </row>
  </sheetData>
  <sheetProtection password="C41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G865"/>
  <sheetViews>
    <sheetView tabSelected="1" topLeftCell="B1" zoomScaleNormal="100" workbookViewId="0">
      <pane ySplit="2" topLeftCell="A3" activePane="bottomLeft" state="frozen"/>
      <selection pane="bottomLeft" activeCell="B3" sqref="B3"/>
    </sheetView>
  </sheetViews>
  <sheetFormatPr defaultColWidth="50.28515625" defaultRowHeight="16.5" customHeight="1" x14ac:dyDescent="0.2"/>
  <cols>
    <col min="1" max="1" width="3.5703125" style="16" hidden="1" customWidth="1"/>
    <col min="2" max="20" width="50.28515625" style="16"/>
    <col min="21" max="21" width="46.28515625" style="16" customWidth="1"/>
    <col min="22" max="16384" width="50.28515625" style="16"/>
  </cols>
  <sheetData>
    <row r="1" spans="1:30" ht="16.5" customHeight="1" x14ac:dyDescent="0.2">
      <c r="B1" s="118" t="s">
        <v>939</v>
      </c>
      <c r="C1" s="118" t="s">
        <v>939</v>
      </c>
      <c r="D1" s="118" t="s">
        <v>939</v>
      </c>
      <c r="E1" s="118" t="s">
        <v>939</v>
      </c>
      <c r="F1" s="118" t="s">
        <v>939</v>
      </c>
      <c r="G1" s="118" t="s">
        <v>939</v>
      </c>
      <c r="H1" s="118" t="s">
        <v>939</v>
      </c>
      <c r="I1" s="118" t="s">
        <v>939</v>
      </c>
      <c r="J1" s="118" t="s">
        <v>939</v>
      </c>
      <c r="K1" s="118" t="s">
        <v>939</v>
      </c>
      <c r="L1" s="118" t="s">
        <v>939</v>
      </c>
      <c r="M1" s="118" t="s">
        <v>939</v>
      </c>
      <c r="N1" s="118" t="s">
        <v>939</v>
      </c>
      <c r="O1" s="118" t="s">
        <v>939</v>
      </c>
      <c r="P1" s="118" t="s">
        <v>939</v>
      </c>
      <c r="Q1" s="118" t="s">
        <v>939</v>
      </c>
      <c r="R1" s="118" t="s">
        <v>939</v>
      </c>
      <c r="S1" s="118" t="s">
        <v>939</v>
      </c>
      <c r="T1" s="118" t="s">
        <v>939</v>
      </c>
      <c r="U1" s="118" t="s">
        <v>939</v>
      </c>
      <c r="V1" s="118" t="s">
        <v>939</v>
      </c>
      <c r="W1" s="118" t="s">
        <v>939</v>
      </c>
      <c r="X1" s="118" t="s">
        <v>939</v>
      </c>
      <c r="Y1" s="118" t="s">
        <v>939</v>
      </c>
      <c r="Z1" s="118" t="s">
        <v>939</v>
      </c>
      <c r="AA1" s="118" t="s">
        <v>939</v>
      </c>
      <c r="AB1" s="118" t="s">
        <v>939</v>
      </c>
      <c r="AC1" s="118" t="s">
        <v>939</v>
      </c>
    </row>
    <row r="2" spans="1:30" ht="16.5" customHeight="1" x14ac:dyDescent="0.2">
      <c r="A2" s="2"/>
      <c r="B2" s="34" t="s">
        <v>1</v>
      </c>
      <c r="C2" s="34" t="s">
        <v>2</v>
      </c>
      <c r="D2" s="34" t="s">
        <v>3</v>
      </c>
      <c r="E2" s="34" t="s">
        <v>4</v>
      </c>
      <c r="F2" s="34" t="s">
        <v>1369</v>
      </c>
      <c r="G2" s="34" t="s">
        <v>6</v>
      </c>
      <c r="H2" s="34" t="s">
        <v>7</v>
      </c>
      <c r="I2" s="34" t="s">
        <v>8</v>
      </c>
      <c r="J2" s="34" t="s">
        <v>9</v>
      </c>
      <c r="K2" s="34" t="s">
        <v>10</v>
      </c>
      <c r="L2" s="34" t="s">
        <v>11</v>
      </c>
      <c r="M2" s="34" t="s">
        <v>12</v>
      </c>
      <c r="N2" s="34" t="s">
        <v>13</v>
      </c>
      <c r="O2" s="34" t="s">
        <v>14</v>
      </c>
      <c r="P2" s="34" t="s">
        <v>15</v>
      </c>
      <c r="Q2" s="34" t="s">
        <v>16</v>
      </c>
      <c r="R2" s="34" t="s">
        <v>1287</v>
      </c>
      <c r="S2" s="34" t="s">
        <v>948</v>
      </c>
      <c r="T2" s="34" t="s">
        <v>17</v>
      </c>
      <c r="U2" s="34" t="s">
        <v>18</v>
      </c>
      <c r="V2" s="34" t="s">
        <v>19</v>
      </c>
      <c r="W2" s="34" t="s">
        <v>20</v>
      </c>
      <c r="X2" s="34" t="s">
        <v>21</v>
      </c>
      <c r="Y2" s="34" t="s">
        <v>95</v>
      </c>
      <c r="Z2" s="34" t="s">
        <v>88</v>
      </c>
      <c r="AA2" s="34" t="s">
        <v>87</v>
      </c>
      <c r="AB2" s="34" t="s">
        <v>86</v>
      </c>
      <c r="AC2" s="34" t="s">
        <v>91</v>
      </c>
    </row>
    <row r="3" spans="1:30" ht="102" x14ac:dyDescent="0.2">
      <c r="A3" s="2"/>
      <c r="B3" s="18" t="s">
        <v>1277</v>
      </c>
      <c r="C3" s="18" t="s">
        <v>1271</v>
      </c>
      <c r="D3" s="18" t="s">
        <v>1362</v>
      </c>
      <c r="E3" s="18" t="s">
        <v>1373</v>
      </c>
      <c r="F3" s="18" t="s">
        <v>1374</v>
      </c>
      <c r="G3" s="18" t="s">
        <v>1272</v>
      </c>
      <c r="H3" s="18" t="s">
        <v>1273</v>
      </c>
      <c r="I3" s="18" t="s">
        <v>1274</v>
      </c>
      <c r="J3" s="18" t="s">
        <v>1375</v>
      </c>
      <c r="K3" s="18" t="s">
        <v>1376</v>
      </c>
      <c r="L3" s="18" t="s">
        <v>1363</v>
      </c>
      <c r="M3" s="18" t="s">
        <v>1275</v>
      </c>
      <c r="N3" s="18" t="s">
        <v>1364</v>
      </c>
      <c r="O3" s="18" t="s">
        <v>1361</v>
      </c>
      <c r="P3" s="18" t="s">
        <v>1365</v>
      </c>
      <c r="Q3" s="18" t="s">
        <v>1276</v>
      </c>
      <c r="R3" s="18" t="s">
        <v>1366</v>
      </c>
      <c r="S3" s="18" t="s">
        <v>1368</v>
      </c>
      <c r="T3" s="18" t="s">
        <v>1367</v>
      </c>
      <c r="U3" s="18" t="s">
        <v>1370</v>
      </c>
      <c r="V3" s="18" t="s">
        <v>1371</v>
      </c>
      <c r="W3" s="18" t="s">
        <v>1377</v>
      </c>
      <c r="X3" s="18" t="s">
        <v>1378</v>
      </c>
      <c r="Y3" s="18" t="s">
        <v>1360</v>
      </c>
      <c r="Z3" s="18" t="s">
        <v>1372</v>
      </c>
      <c r="AA3" s="18" t="s">
        <v>1379</v>
      </c>
      <c r="AB3" s="18" t="s">
        <v>1359</v>
      </c>
      <c r="AC3" s="18" t="s">
        <v>1380</v>
      </c>
    </row>
    <row r="4" spans="1:30" ht="16.5" customHeight="1" x14ac:dyDescent="0.2">
      <c r="A4" s="2"/>
      <c r="B4" s="35" t="s">
        <v>1270</v>
      </c>
      <c r="C4" s="35" t="s">
        <v>1270</v>
      </c>
      <c r="D4" s="35" t="s">
        <v>1270</v>
      </c>
      <c r="E4" s="35" t="s">
        <v>1270</v>
      </c>
      <c r="F4" s="35" t="s">
        <v>1270</v>
      </c>
      <c r="G4" s="35" t="s">
        <v>1270</v>
      </c>
      <c r="H4" s="35" t="s">
        <v>1270</v>
      </c>
      <c r="I4" s="35" t="s">
        <v>1270</v>
      </c>
      <c r="J4" s="35" t="s">
        <v>1270</v>
      </c>
      <c r="K4" s="35" t="s">
        <v>1270</v>
      </c>
      <c r="L4" s="35" t="s">
        <v>1270</v>
      </c>
      <c r="M4" s="35" t="s">
        <v>1270</v>
      </c>
      <c r="N4" s="35" t="s">
        <v>1270</v>
      </c>
      <c r="O4" s="35" t="s">
        <v>1270</v>
      </c>
      <c r="P4" s="35" t="s">
        <v>1270</v>
      </c>
      <c r="Q4" s="42" t="s">
        <v>1270</v>
      </c>
      <c r="R4" s="35" t="s">
        <v>1270</v>
      </c>
      <c r="S4" s="43" t="s">
        <v>1270</v>
      </c>
      <c r="T4" s="35" t="s">
        <v>1270</v>
      </c>
      <c r="U4" s="35" t="s">
        <v>1270</v>
      </c>
      <c r="V4" s="35" t="s">
        <v>1270</v>
      </c>
      <c r="W4" s="35" t="s">
        <v>1270</v>
      </c>
      <c r="X4" s="42" t="s">
        <v>1270</v>
      </c>
      <c r="Y4" s="35" t="s">
        <v>1270</v>
      </c>
      <c r="Z4" s="43" t="s">
        <v>1270</v>
      </c>
      <c r="AA4" s="35" t="s">
        <v>1270</v>
      </c>
      <c r="AB4" s="35" t="s">
        <v>1270</v>
      </c>
      <c r="AC4" s="35" t="s">
        <v>1270</v>
      </c>
    </row>
    <row r="5" spans="1:30" ht="16.5" hidden="1" customHeight="1" x14ac:dyDescent="0.2">
      <c r="A5" s="30"/>
      <c r="B5" s="12" t="s">
        <v>1317</v>
      </c>
      <c r="C5" s="12" t="s">
        <v>1317</v>
      </c>
      <c r="D5" s="12" t="s">
        <v>1317</v>
      </c>
      <c r="E5" s="12" t="s">
        <v>1317</v>
      </c>
      <c r="F5" s="12" t="s">
        <v>1317</v>
      </c>
      <c r="G5" s="12" t="s">
        <v>1317</v>
      </c>
      <c r="H5" s="12" t="s">
        <v>1317</v>
      </c>
      <c r="I5" s="12" t="s">
        <v>1317</v>
      </c>
      <c r="J5" s="12" t="s">
        <v>1317</v>
      </c>
      <c r="K5" s="12" t="s">
        <v>1317</v>
      </c>
      <c r="L5" s="12" t="s">
        <v>1317</v>
      </c>
      <c r="M5" s="12" t="s">
        <v>1317</v>
      </c>
      <c r="N5" s="12" t="s">
        <v>1317</v>
      </c>
      <c r="O5" s="12" t="s">
        <v>1317</v>
      </c>
      <c r="P5" s="12" t="s">
        <v>1317</v>
      </c>
      <c r="Q5" s="12" t="s">
        <v>1317</v>
      </c>
      <c r="R5" s="12" t="s">
        <v>1317</v>
      </c>
      <c r="S5" s="12" t="s">
        <v>1317</v>
      </c>
      <c r="T5" s="12" t="s">
        <v>1317</v>
      </c>
      <c r="U5" s="12" t="s">
        <v>1317</v>
      </c>
      <c r="V5" s="12" t="s">
        <v>1317</v>
      </c>
      <c r="W5" s="12" t="s">
        <v>1317</v>
      </c>
      <c r="X5" s="12" t="s">
        <v>1317</v>
      </c>
      <c r="Y5" s="67" t="s">
        <v>1317</v>
      </c>
      <c r="Z5" s="12" t="s">
        <v>1317</v>
      </c>
      <c r="AA5" s="12" t="s">
        <v>1317</v>
      </c>
      <c r="AB5" s="12" t="s">
        <v>1317</v>
      </c>
      <c r="AC5" s="12" t="s">
        <v>1317</v>
      </c>
    </row>
    <row r="6" spans="1:30" ht="16.5" hidden="1" customHeight="1" x14ac:dyDescent="0.2">
      <c r="A6" s="30"/>
      <c r="B6" s="13" t="s">
        <v>1</v>
      </c>
      <c r="C6" s="13" t="s">
        <v>2</v>
      </c>
      <c r="D6" s="13" t="s">
        <v>3</v>
      </c>
      <c r="E6" s="13" t="s">
        <v>4</v>
      </c>
      <c r="F6" s="13" t="s">
        <v>5</v>
      </c>
      <c r="G6" s="13" t="s">
        <v>6</v>
      </c>
      <c r="H6" s="13" t="s">
        <v>7</v>
      </c>
      <c r="I6" s="13" t="s">
        <v>8</v>
      </c>
      <c r="J6" s="13" t="s">
        <v>9</v>
      </c>
      <c r="K6" s="13" t="s">
        <v>10</v>
      </c>
      <c r="L6" s="13" t="s">
        <v>11</v>
      </c>
      <c r="M6" s="13" t="s">
        <v>12</v>
      </c>
      <c r="N6" s="13" t="s">
        <v>13</v>
      </c>
      <c r="O6" s="13" t="s">
        <v>14</v>
      </c>
      <c r="P6" s="13" t="s">
        <v>15</v>
      </c>
      <c r="Q6" s="13" t="s">
        <v>16</v>
      </c>
      <c r="R6" s="13" t="s">
        <v>1287</v>
      </c>
      <c r="S6" s="13" t="s">
        <v>948</v>
      </c>
      <c r="T6" s="13" t="s">
        <v>17</v>
      </c>
      <c r="U6" s="13" t="s">
        <v>18</v>
      </c>
      <c r="V6" s="13" t="s">
        <v>19</v>
      </c>
      <c r="W6" s="13" t="s">
        <v>20</v>
      </c>
      <c r="X6" s="13" t="s">
        <v>21</v>
      </c>
      <c r="Y6" s="68" t="s">
        <v>85</v>
      </c>
      <c r="Z6" s="13" t="s">
        <v>88</v>
      </c>
      <c r="AA6" s="13" t="s">
        <v>87</v>
      </c>
      <c r="AB6" s="13" t="s">
        <v>86</v>
      </c>
      <c r="AC6" s="13" t="s">
        <v>91</v>
      </c>
    </row>
    <row r="7" spans="1:30" ht="16.5" customHeight="1" x14ac:dyDescent="0.2">
      <c r="A7" s="2"/>
      <c r="B7" s="70" t="s">
        <v>83</v>
      </c>
      <c r="C7" s="70" t="s">
        <v>83</v>
      </c>
      <c r="D7" s="70" t="s">
        <v>83</v>
      </c>
      <c r="E7" s="70" t="s">
        <v>83</v>
      </c>
      <c r="F7" s="70" t="s">
        <v>83</v>
      </c>
      <c r="G7" s="70" t="s">
        <v>83</v>
      </c>
      <c r="H7" s="70" t="s">
        <v>83</v>
      </c>
      <c r="I7" s="70" t="s">
        <v>83</v>
      </c>
      <c r="J7" s="70" t="s">
        <v>83</v>
      </c>
      <c r="K7" s="70" t="s">
        <v>83</v>
      </c>
      <c r="L7" s="70" t="s">
        <v>83</v>
      </c>
      <c r="M7" s="76" t="s">
        <v>83</v>
      </c>
      <c r="N7" s="70" t="s">
        <v>83</v>
      </c>
      <c r="O7" s="70" t="s">
        <v>84</v>
      </c>
      <c r="P7" s="70" t="s">
        <v>917</v>
      </c>
      <c r="Q7" s="70" t="s">
        <v>920</v>
      </c>
      <c r="R7" s="70" t="s">
        <v>1288</v>
      </c>
      <c r="S7" s="70" t="s">
        <v>955</v>
      </c>
      <c r="T7" s="70" t="s">
        <v>921</v>
      </c>
      <c r="U7" s="70" t="s">
        <v>918</v>
      </c>
      <c r="V7" s="70" t="s">
        <v>918</v>
      </c>
      <c r="W7" s="70" t="s">
        <v>918</v>
      </c>
      <c r="X7" s="70" t="s">
        <v>918</v>
      </c>
      <c r="Y7" s="70" t="s">
        <v>83</v>
      </c>
      <c r="Z7" s="70" t="s">
        <v>83</v>
      </c>
      <c r="AA7" s="70" t="s">
        <v>83</v>
      </c>
      <c r="AB7" s="70" t="s">
        <v>83</v>
      </c>
      <c r="AC7" s="70" t="s">
        <v>83</v>
      </c>
      <c r="AD7" s="66"/>
    </row>
    <row r="8" spans="1:30" ht="12.75" x14ac:dyDescent="0.2">
      <c r="A8" s="2"/>
      <c r="B8" s="71" t="s">
        <v>84</v>
      </c>
      <c r="C8" s="71"/>
      <c r="D8" s="71"/>
      <c r="E8" s="71" t="s">
        <v>917</v>
      </c>
      <c r="F8" s="71" t="s">
        <v>84</v>
      </c>
      <c r="G8" s="71" t="s">
        <v>84</v>
      </c>
      <c r="H8" s="71" t="s">
        <v>84</v>
      </c>
      <c r="I8" s="71" t="s">
        <v>84</v>
      </c>
      <c r="J8" s="71" t="s">
        <v>84</v>
      </c>
      <c r="K8" s="71"/>
      <c r="L8" s="71" t="s">
        <v>84</v>
      </c>
      <c r="M8" s="77" t="s">
        <v>918</v>
      </c>
      <c r="N8" s="72"/>
      <c r="O8" s="72"/>
      <c r="P8" s="71" t="s">
        <v>919</v>
      </c>
      <c r="Q8" s="72"/>
      <c r="R8" s="72"/>
      <c r="S8" s="72"/>
      <c r="T8" s="72"/>
      <c r="U8" s="72"/>
      <c r="V8" s="72"/>
      <c r="W8" s="72"/>
      <c r="X8" s="72"/>
      <c r="Y8" s="71" t="s">
        <v>955</v>
      </c>
      <c r="Z8" s="72"/>
      <c r="AA8" s="72"/>
      <c r="AB8" s="72"/>
      <c r="AC8" s="72"/>
      <c r="AD8" s="66"/>
    </row>
    <row r="9" spans="1:30" ht="12.75" x14ac:dyDescent="0.2">
      <c r="A9" s="2"/>
      <c r="B9" s="41"/>
      <c r="C9" s="41"/>
      <c r="D9" s="41"/>
      <c r="E9" s="41"/>
      <c r="F9" s="41"/>
      <c r="G9" s="83" t="s">
        <v>918</v>
      </c>
      <c r="H9" s="41"/>
      <c r="I9" s="72"/>
      <c r="J9" s="71" t="s">
        <v>920</v>
      </c>
      <c r="K9" s="71"/>
      <c r="L9" s="41"/>
      <c r="M9" s="39"/>
      <c r="N9" s="41"/>
      <c r="O9" s="41"/>
      <c r="P9" s="41"/>
      <c r="Q9" s="41"/>
      <c r="R9" s="41"/>
      <c r="S9" s="41"/>
      <c r="T9" s="41"/>
      <c r="U9" s="41"/>
      <c r="V9" s="41"/>
      <c r="W9" s="41"/>
      <c r="X9" s="41"/>
      <c r="Y9" s="71" t="s">
        <v>918</v>
      </c>
      <c r="Z9" s="41"/>
      <c r="AA9" s="41"/>
      <c r="AB9" s="41"/>
      <c r="AC9" s="41"/>
      <c r="AD9" s="66"/>
    </row>
    <row r="10" spans="1:30" ht="16.5" customHeight="1" x14ac:dyDescent="0.2">
      <c r="A10" s="2"/>
      <c r="B10" s="41"/>
      <c r="C10" s="41"/>
      <c r="D10" s="41"/>
      <c r="E10" s="41"/>
      <c r="F10" s="41"/>
      <c r="G10" s="41"/>
      <c r="H10" s="41"/>
      <c r="I10" s="72"/>
      <c r="J10" s="71" t="s">
        <v>955</v>
      </c>
      <c r="K10" s="71"/>
      <c r="L10" s="44"/>
      <c r="M10" s="78"/>
      <c r="N10" s="44"/>
      <c r="O10" s="44"/>
      <c r="P10" s="44"/>
      <c r="Q10" s="44"/>
      <c r="R10" s="44"/>
      <c r="S10" s="44"/>
      <c r="T10" s="44"/>
      <c r="U10" s="44"/>
      <c r="V10" s="44"/>
      <c r="W10" s="44"/>
      <c r="X10" s="44"/>
      <c r="Y10" s="44"/>
      <c r="Z10" s="44"/>
      <c r="AA10" s="44"/>
      <c r="AB10" s="44"/>
      <c r="AC10" s="44"/>
      <c r="AD10" s="66"/>
    </row>
    <row r="11" spans="1:30" ht="16.5" hidden="1" customHeight="1" x14ac:dyDescent="0.2">
      <c r="A11" s="2"/>
      <c r="B11" s="41"/>
      <c r="C11" s="41"/>
      <c r="D11" s="41"/>
      <c r="E11" s="41"/>
      <c r="F11" s="41"/>
      <c r="G11" s="41"/>
      <c r="H11" s="41"/>
      <c r="I11" s="40"/>
      <c r="J11" s="40"/>
      <c r="K11" s="40"/>
      <c r="L11" s="41"/>
      <c r="M11" s="39"/>
      <c r="N11" s="39"/>
      <c r="O11" s="39"/>
      <c r="P11" s="41"/>
      <c r="Q11" s="39"/>
      <c r="R11" s="41"/>
      <c r="S11" s="39"/>
      <c r="T11" s="39"/>
      <c r="U11" s="39"/>
      <c r="V11" s="39"/>
      <c r="W11" s="39"/>
      <c r="X11" s="39"/>
      <c r="Y11" s="39"/>
      <c r="Z11" s="39"/>
      <c r="AA11" s="39"/>
      <c r="AB11" s="39"/>
      <c r="AC11" s="41"/>
      <c r="AD11" s="66"/>
    </row>
    <row r="12" spans="1:30" ht="16.5" hidden="1" customHeight="1" x14ac:dyDescent="0.2">
      <c r="A12" s="2"/>
      <c r="B12" s="41"/>
      <c r="C12" s="41"/>
      <c r="D12" s="41"/>
      <c r="E12" s="41"/>
      <c r="F12" s="41"/>
      <c r="G12" s="41"/>
      <c r="H12" s="41"/>
      <c r="I12" s="41"/>
      <c r="J12" s="41"/>
      <c r="K12" s="41"/>
      <c r="L12" s="41"/>
      <c r="M12" s="39"/>
      <c r="N12" s="39"/>
      <c r="O12" s="39"/>
      <c r="P12" s="41"/>
      <c r="Q12" s="39"/>
      <c r="R12" s="41"/>
      <c r="S12" s="39"/>
      <c r="T12" s="39"/>
      <c r="U12" s="39"/>
      <c r="V12" s="39"/>
      <c r="W12" s="39"/>
      <c r="X12" s="39"/>
      <c r="Y12" s="39"/>
      <c r="Z12" s="39"/>
      <c r="AA12" s="39"/>
      <c r="AB12" s="39"/>
      <c r="AC12" s="41"/>
      <c r="AD12" s="66"/>
    </row>
    <row r="13" spans="1:30" ht="16.5" hidden="1" customHeight="1" x14ac:dyDescent="0.2">
      <c r="A13" s="2"/>
      <c r="B13" s="41"/>
      <c r="C13" s="41"/>
      <c r="D13" s="41"/>
      <c r="E13" s="41"/>
      <c r="F13" s="41"/>
      <c r="G13" s="41"/>
      <c r="H13" s="41"/>
      <c r="I13" s="41"/>
      <c r="J13" s="41"/>
      <c r="K13" s="41"/>
      <c r="L13" s="41"/>
      <c r="M13" s="39"/>
      <c r="N13" s="39"/>
      <c r="O13" s="39"/>
      <c r="P13" s="41"/>
      <c r="Q13" s="39"/>
      <c r="R13" s="41"/>
      <c r="S13" s="39"/>
      <c r="T13" s="39"/>
      <c r="U13" s="39"/>
      <c r="V13" s="39"/>
      <c r="W13" s="39"/>
      <c r="X13" s="39"/>
      <c r="Y13" s="39"/>
      <c r="Z13" s="39"/>
      <c r="AA13" s="39"/>
      <c r="AB13" s="39"/>
      <c r="AC13" s="41"/>
      <c r="AD13" s="66"/>
    </row>
    <row r="14" spans="1:30" ht="16.5" hidden="1" customHeight="1" x14ac:dyDescent="0.2">
      <c r="A14" s="2"/>
      <c r="B14" s="41"/>
      <c r="C14" s="41"/>
      <c r="D14" s="41"/>
      <c r="E14" s="41"/>
      <c r="F14" s="41"/>
      <c r="G14" s="41"/>
      <c r="H14" s="41"/>
      <c r="I14" s="41"/>
      <c r="J14" s="41"/>
      <c r="K14" s="41"/>
      <c r="L14" s="41"/>
      <c r="M14" s="39"/>
      <c r="N14" s="39"/>
      <c r="O14" s="39"/>
      <c r="P14" s="41"/>
      <c r="Q14" s="39"/>
      <c r="R14" s="41"/>
      <c r="S14" s="39"/>
      <c r="T14" s="39"/>
      <c r="U14" s="39"/>
      <c r="V14" s="39"/>
      <c r="W14" s="39"/>
      <c r="X14" s="39"/>
      <c r="Y14" s="39"/>
      <c r="Z14" s="39"/>
      <c r="AA14" s="39"/>
      <c r="AB14" s="39"/>
      <c r="AC14" s="41"/>
      <c r="AD14" s="66"/>
    </row>
    <row r="15" spans="1:30" ht="16.5" hidden="1" customHeight="1" x14ac:dyDescent="0.2">
      <c r="A15" s="2"/>
      <c r="B15" s="41"/>
      <c r="C15" s="41"/>
      <c r="D15" s="41"/>
      <c r="E15" s="41"/>
      <c r="F15" s="41"/>
      <c r="G15" s="41"/>
      <c r="H15" s="41"/>
      <c r="I15" s="41"/>
      <c r="J15" s="41"/>
      <c r="K15" s="41"/>
      <c r="L15" s="41"/>
      <c r="M15" s="39"/>
      <c r="N15" s="39"/>
      <c r="O15" s="39"/>
      <c r="P15" s="41"/>
      <c r="Q15" s="39"/>
      <c r="R15" s="40"/>
      <c r="S15" s="39"/>
      <c r="T15" s="39"/>
      <c r="U15" s="39"/>
      <c r="V15" s="39"/>
      <c r="W15" s="39"/>
      <c r="X15" s="39"/>
      <c r="Y15" s="39"/>
      <c r="Z15" s="39"/>
      <c r="AA15" s="39"/>
      <c r="AB15" s="39"/>
      <c r="AC15" s="41"/>
      <c r="AD15" s="66"/>
    </row>
    <row r="16" spans="1:30" ht="16.5" hidden="1" customHeight="1" x14ac:dyDescent="0.2">
      <c r="A16" s="2"/>
      <c r="B16" s="82"/>
      <c r="C16" s="44"/>
      <c r="D16" s="44"/>
      <c r="E16" s="44"/>
      <c r="F16" s="44"/>
      <c r="G16" s="44"/>
      <c r="H16" s="44"/>
      <c r="I16" s="44"/>
      <c r="J16" s="44"/>
      <c r="K16" s="44"/>
      <c r="L16" s="39"/>
      <c r="M16" s="39"/>
      <c r="N16" s="39"/>
      <c r="O16" s="39"/>
      <c r="P16" s="39"/>
      <c r="Q16" s="39"/>
      <c r="R16" s="36"/>
      <c r="S16" s="39"/>
      <c r="T16" s="39"/>
      <c r="U16" s="39"/>
      <c r="V16" s="39"/>
      <c r="W16" s="39"/>
      <c r="X16" s="39"/>
      <c r="Y16" s="39"/>
      <c r="Z16" s="39"/>
      <c r="AA16" s="39"/>
      <c r="AB16" s="39"/>
      <c r="AC16" s="44"/>
      <c r="AD16" s="66"/>
    </row>
    <row r="17" spans="1:33" ht="16.5" customHeight="1" x14ac:dyDescent="0.2">
      <c r="A17" s="2"/>
      <c r="B17" s="35" t="s">
        <v>881</v>
      </c>
      <c r="C17" s="35" t="s">
        <v>881</v>
      </c>
      <c r="D17" s="35" t="s">
        <v>881</v>
      </c>
      <c r="E17" s="35" t="s">
        <v>881</v>
      </c>
      <c r="F17" s="35" t="s">
        <v>881</v>
      </c>
      <c r="G17" s="35" t="s">
        <v>881</v>
      </c>
      <c r="H17" s="35" t="s">
        <v>881</v>
      </c>
      <c r="I17" s="35" t="s">
        <v>881</v>
      </c>
      <c r="J17" s="35" t="s">
        <v>881</v>
      </c>
      <c r="K17" s="35" t="s">
        <v>881</v>
      </c>
      <c r="L17" s="35" t="s">
        <v>881</v>
      </c>
      <c r="M17" s="35" t="s">
        <v>881</v>
      </c>
      <c r="N17" s="35" t="s">
        <v>881</v>
      </c>
      <c r="O17" s="35" t="s">
        <v>881</v>
      </c>
      <c r="P17" s="35" t="s">
        <v>881</v>
      </c>
      <c r="Q17" s="35" t="s">
        <v>881</v>
      </c>
      <c r="R17" s="35" t="s">
        <v>881</v>
      </c>
      <c r="S17" s="35" t="s">
        <v>881</v>
      </c>
      <c r="T17" s="35" t="s">
        <v>881</v>
      </c>
      <c r="U17" s="35" t="s">
        <v>881</v>
      </c>
      <c r="V17" s="35" t="s">
        <v>881</v>
      </c>
      <c r="W17" s="35" t="s">
        <v>881</v>
      </c>
      <c r="X17" s="35" t="s">
        <v>881</v>
      </c>
      <c r="Y17" s="35" t="s">
        <v>881</v>
      </c>
      <c r="Z17" s="35" t="s">
        <v>881</v>
      </c>
      <c r="AA17" s="35" t="s">
        <v>881</v>
      </c>
      <c r="AB17" s="35" t="s">
        <v>881</v>
      </c>
      <c r="AC17" s="35" t="s">
        <v>881</v>
      </c>
    </row>
    <row r="18" spans="1:33" ht="89.25" x14ac:dyDescent="0.2">
      <c r="A18" s="2"/>
      <c r="B18" s="113" t="s">
        <v>1358</v>
      </c>
      <c r="C18" s="114"/>
      <c r="D18" s="114"/>
      <c r="E18" s="114"/>
      <c r="F18" s="114"/>
      <c r="G18" s="115"/>
      <c r="H18" s="114"/>
      <c r="I18" s="114"/>
      <c r="J18" s="115"/>
      <c r="K18" s="114"/>
      <c r="L18" s="114"/>
      <c r="M18" s="114"/>
      <c r="N18" s="114"/>
      <c r="O18" s="114"/>
      <c r="P18" s="114"/>
      <c r="Q18" s="114"/>
      <c r="R18" s="114"/>
      <c r="S18" s="114"/>
      <c r="T18" s="114"/>
      <c r="U18" s="114"/>
      <c r="V18" s="114"/>
      <c r="W18" s="114"/>
      <c r="X18" s="114"/>
      <c r="Y18" s="115"/>
      <c r="Z18" s="114"/>
      <c r="AA18" s="114"/>
      <c r="AB18" s="114"/>
      <c r="AC18" s="114"/>
    </row>
    <row r="19" spans="1:33" ht="16.5" customHeight="1" x14ac:dyDescent="0.2">
      <c r="A19" s="2"/>
      <c r="B19" s="114" t="s">
        <v>1339</v>
      </c>
      <c r="C19" s="74"/>
      <c r="D19" s="114" t="s">
        <v>1339</v>
      </c>
      <c r="E19" s="114" t="s">
        <v>1339</v>
      </c>
      <c r="F19" s="114" t="s">
        <v>1339</v>
      </c>
      <c r="G19" s="114" t="s">
        <v>1339</v>
      </c>
      <c r="H19" s="74"/>
      <c r="I19" s="114" t="s">
        <v>1339</v>
      </c>
      <c r="J19" s="114" t="s">
        <v>1339</v>
      </c>
      <c r="K19" s="114" t="s">
        <v>1339</v>
      </c>
      <c r="L19" s="114" t="s">
        <v>1339</v>
      </c>
      <c r="M19" s="114" t="s">
        <v>1339</v>
      </c>
      <c r="N19" s="114" t="s">
        <v>1339</v>
      </c>
      <c r="O19" s="114" t="s">
        <v>1339</v>
      </c>
      <c r="P19" s="114" t="s">
        <v>1339</v>
      </c>
      <c r="Q19" s="114" t="s">
        <v>1339</v>
      </c>
      <c r="R19" s="74"/>
      <c r="S19" s="114" t="s">
        <v>1339</v>
      </c>
      <c r="T19" s="114" t="s">
        <v>1339</v>
      </c>
      <c r="U19" s="114" t="s">
        <v>1339</v>
      </c>
      <c r="V19" s="114" t="s">
        <v>1339</v>
      </c>
      <c r="W19" s="114" t="s">
        <v>1339</v>
      </c>
      <c r="X19" s="114" t="s">
        <v>1339</v>
      </c>
      <c r="Y19" s="114" t="s">
        <v>1339</v>
      </c>
      <c r="Z19" s="114" t="s">
        <v>1339</v>
      </c>
      <c r="AA19" s="114" t="s">
        <v>1339</v>
      </c>
      <c r="AB19" s="114" t="s">
        <v>1339</v>
      </c>
      <c r="AC19" s="74"/>
    </row>
    <row r="20" spans="1:33" ht="16.5" customHeight="1" x14ac:dyDescent="0.2">
      <c r="A20" s="2"/>
      <c r="B20" s="74"/>
      <c r="C20" s="114" t="s">
        <v>1340</v>
      </c>
      <c r="D20" s="114" t="s">
        <v>1340</v>
      </c>
      <c r="E20" s="74"/>
      <c r="F20" s="114" t="s">
        <v>1340</v>
      </c>
      <c r="G20" s="114" t="s">
        <v>1340</v>
      </c>
      <c r="H20" s="114" t="s">
        <v>1340</v>
      </c>
      <c r="I20" s="74"/>
      <c r="J20" s="114" t="s">
        <v>1340</v>
      </c>
      <c r="K20" s="74"/>
      <c r="L20" s="74"/>
      <c r="M20" s="114" t="s">
        <v>1340</v>
      </c>
      <c r="N20" s="74"/>
      <c r="O20" s="74"/>
      <c r="P20" s="114" t="s">
        <v>1340</v>
      </c>
      <c r="Q20" s="114" t="s">
        <v>1340</v>
      </c>
      <c r="R20" s="114" t="s">
        <v>1340</v>
      </c>
      <c r="S20" s="114" t="s">
        <v>1340</v>
      </c>
      <c r="T20" s="74"/>
      <c r="U20" s="74"/>
      <c r="V20" s="114" t="s">
        <v>1340</v>
      </c>
      <c r="W20" s="114" t="s">
        <v>1340</v>
      </c>
      <c r="X20" s="74"/>
      <c r="Y20" s="114" t="s">
        <v>1340</v>
      </c>
      <c r="Z20" s="114" t="s">
        <v>1340</v>
      </c>
      <c r="AA20" s="74"/>
      <c r="AB20" s="74"/>
      <c r="AC20" s="114" t="s">
        <v>1340</v>
      </c>
    </row>
    <row r="21" spans="1:33" ht="16.5" customHeight="1" x14ac:dyDescent="0.2">
      <c r="A21" s="2"/>
      <c r="B21" s="35" t="s">
        <v>882</v>
      </c>
      <c r="C21" s="35" t="s">
        <v>882</v>
      </c>
      <c r="D21" s="35" t="s">
        <v>882</v>
      </c>
      <c r="E21" s="35" t="s">
        <v>882</v>
      </c>
      <c r="F21" s="35" t="s">
        <v>882</v>
      </c>
      <c r="G21" s="35" t="s">
        <v>882</v>
      </c>
      <c r="H21" s="35" t="s">
        <v>882</v>
      </c>
      <c r="I21" s="35" t="s">
        <v>882</v>
      </c>
      <c r="J21" s="35" t="s">
        <v>882</v>
      </c>
      <c r="K21" s="35" t="s">
        <v>882</v>
      </c>
      <c r="L21" s="35" t="s">
        <v>882</v>
      </c>
      <c r="M21" s="35" t="s">
        <v>882</v>
      </c>
      <c r="N21" s="35" t="s">
        <v>882</v>
      </c>
      <c r="O21" s="35" t="s">
        <v>882</v>
      </c>
      <c r="P21" s="35" t="s">
        <v>882</v>
      </c>
      <c r="Q21" s="35" t="s">
        <v>882</v>
      </c>
      <c r="R21" s="35" t="s">
        <v>882</v>
      </c>
      <c r="S21" s="35" t="s">
        <v>882</v>
      </c>
      <c r="T21" s="35" t="s">
        <v>882</v>
      </c>
      <c r="U21" s="35" t="s">
        <v>882</v>
      </c>
      <c r="V21" s="35" t="s">
        <v>882</v>
      </c>
      <c r="W21" s="35" t="s">
        <v>882</v>
      </c>
      <c r="X21" s="35" t="s">
        <v>882</v>
      </c>
      <c r="Y21" s="35" t="s">
        <v>882</v>
      </c>
      <c r="Z21" s="35" t="s">
        <v>882</v>
      </c>
      <c r="AA21" s="35" t="s">
        <v>882</v>
      </c>
      <c r="AB21" s="35" t="s">
        <v>882</v>
      </c>
      <c r="AC21" s="35" t="s">
        <v>882</v>
      </c>
    </row>
    <row r="22" spans="1:33" ht="84.75" customHeight="1" x14ac:dyDescent="0.2">
      <c r="A22" s="2"/>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row>
    <row r="23" spans="1:33" ht="16.5" customHeight="1" x14ac:dyDescent="0.2">
      <c r="A23" s="2"/>
      <c r="B23" s="114" t="s">
        <v>1341</v>
      </c>
      <c r="C23" s="114" t="s">
        <v>1341</v>
      </c>
      <c r="D23" s="114" t="s">
        <v>1341</v>
      </c>
      <c r="E23" s="114" t="s">
        <v>1341</v>
      </c>
      <c r="F23" s="114" t="s">
        <v>1341</v>
      </c>
      <c r="G23" s="114" t="s">
        <v>1341</v>
      </c>
      <c r="H23" s="114" t="s">
        <v>1341</v>
      </c>
      <c r="I23" s="114" t="s">
        <v>1341</v>
      </c>
      <c r="J23" s="114" t="s">
        <v>1341</v>
      </c>
      <c r="K23" s="114" t="s">
        <v>1341</v>
      </c>
      <c r="L23" s="114" t="s">
        <v>1341</v>
      </c>
      <c r="M23" s="114" t="s">
        <v>1341</v>
      </c>
      <c r="N23" s="114" t="s">
        <v>1341</v>
      </c>
      <c r="O23" s="114" t="s">
        <v>1341</v>
      </c>
      <c r="P23" s="114" t="s">
        <v>1341</v>
      </c>
      <c r="Q23" s="114" t="s">
        <v>1341</v>
      </c>
      <c r="R23" s="114" t="s">
        <v>1341</v>
      </c>
      <c r="S23" s="114" t="s">
        <v>1341</v>
      </c>
      <c r="T23" s="114" t="s">
        <v>1341</v>
      </c>
      <c r="U23" s="114" t="s">
        <v>1341</v>
      </c>
      <c r="V23" s="114" t="s">
        <v>1341</v>
      </c>
      <c r="W23" s="114" t="s">
        <v>1341</v>
      </c>
      <c r="X23" s="114" t="s">
        <v>1341</v>
      </c>
      <c r="Y23" s="114" t="s">
        <v>1341</v>
      </c>
      <c r="Z23" s="114" t="s">
        <v>1341</v>
      </c>
      <c r="AA23" s="114" t="s">
        <v>1341</v>
      </c>
      <c r="AB23" s="114" t="s">
        <v>1341</v>
      </c>
      <c r="AC23" s="114" t="s">
        <v>1341</v>
      </c>
      <c r="AD23" s="2"/>
      <c r="AE23" s="2"/>
      <c r="AF23" s="2"/>
      <c r="AG23" s="2"/>
    </row>
    <row r="24" spans="1:33" ht="16.5" customHeight="1" x14ac:dyDescent="0.2">
      <c r="A24" s="2"/>
      <c r="B24" s="35" t="s">
        <v>883</v>
      </c>
      <c r="C24" s="35" t="s">
        <v>883</v>
      </c>
      <c r="D24" s="35" t="s">
        <v>883</v>
      </c>
      <c r="E24" s="35" t="s">
        <v>883</v>
      </c>
      <c r="F24" s="35" t="s">
        <v>883</v>
      </c>
      <c r="G24" s="35" t="s">
        <v>883</v>
      </c>
      <c r="H24" s="35" t="s">
        <v>883</v>
      </c>
      <c r="I24" s="35" t="s">
        <v>883</v>
      </c>
      <c r="J24" s="35" t="s">
        <v>883</v>
      </c>
      <c r="K24" s="35" t="s">
        <v>883</v>
      </c>
      <c r="L24" s="35" t="s">
        <v>883</v>
      </c>
      <c r="M24" s="35" t="s">
        <v>883</v>
      </c>
      <c r="N24" s="35" t="s">
        <v>883</v>
      </c>
      <c r="O24" s="35" t="s">
        <v>883</v>
      </c>
      <c r="P24" s="35" t="s">
        <v>883</v>
      </c>
      <c r="Q24" s="35" t="s">
        <v>883</v>
      </c>
      <c r="R24" s="35" t="s">
        <v>883</v>
      </c>
      <c r="S24" s="35" t="s">
        <v>883</v>
      </c>
      <c r="T24" s="35" t="s">
        <v>883</v>
      </c>
      <c r="U24" s="35" t="s">
        <v>883</v>
      </c>
      <c r="V24" s="35" t="s">
        <v>883</v>
      </c>
      <c r="W24" s="35" t="s">
        <v>883</v>
      </c>
      <c r="X24" s="35" t="s">
        <v>883</v>
      </c>
      <c r="Y24" s="35" t="s">
        <v>883</v>
      </c>
      <c r="Z24" s="35" t="s">
        <v>883</v>
      </c>
      <c r="AA24" s="35" t="s">
        <v>883</v>
      </c>
      <c r="AB24" s="35" t="s">
        <v>883</v>
      </c>
      <c r="AC24" s="35" t="s">
        <v>883</v>
      </c>
    </row>
    <row r="25" spans="1:33" ht="84.75" customHeight="1" x14ac:dyDescent="0.2">
      <c r="A25" s="2"/>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row>
    <row r="26" spans="1:33" ht="16.5" customHeight="1" x14ac:dyDescent="0.2">
      <c r="A26" s="2"/>
      <c r="B26" s="114" t="s">
        <v>1342</v>
      </c>
      <c r="C26" s="114" t="s">
        <v>1342</v>
      </c>
      <c r="D26" s="114" t="s">
        <v>1342</v>
      </c>
      <c r="E26" s="114" t="s">
        <v>1342</v>
      </c>
      <c r="F26" s="114" t="s">
        <v>1342</v>
      </c>
      <c r="G26" s="114" t="s">
        <v>1342</v>
      </c>
      <c r="H26" s="114" t="s">
        <v>1342</v>
      </c>
      <c r="I26" s="114" t="s">
        <v>1342</v>
      </c>
      <c r="J26" s="114" t="s">
        <v>1342</v>
      </c>
      <c r="K26" s="114" t="s">
        <v>1342</v>
      </c>
      <c r="L26" s="114" t="s">
        <v>1342</v>
      </c>
      <c r="M26" s="114" t="s">
        <v>1342</v>
      </c>
      <c r="N26" s="114" t="s">
        <v>1342</v>
      </c>
      <c r="O26" s="114" t="s">
        <v>1342</v>
      </c>
      <c r="P26" s="114" t="s">
        <v>1342</v>
      </c>
      <c r="Q26" s="114" t="s">
        <v>1342</v>
      </c>
      <c r="R26" s="114" t="s">
        <v>1342</v>
      </c>
      <c r="S26" s="114" t="s">
        <v>1342</v>
      </c>
      <c r="T26" s="114" t="s">
        <v>1342</v>
      </c>
      <c r="U26" s="114" t="s">
        <v>1342</v>
      </c>
      <c r="V26" s="114" t="s">
        <v>1342</v>
      </c>
      <c r="W26" s="114" t="s">
        <v>1342</v>
      </c>
      <c r="X26" s="114" t="s">
        <v>1342</v>
      </c>
      <c r="Y26" s="114" t="s">
        <v>1342</v>
      </c>
      <c r="Z26" s="114" t="s">
        <v>1342</v>
      </c>
      <c r="AA26" s="114" t="s">
        <v>1342</v>
      </c>
      <c r="AB26" s="114" t="s">
        <v>1342</v>
      </c>
      <c r="AC26" s="114" t="s">
        <v>1342</v>
      </c>
    </row>
    <row r="27" spans="1:33" ht="16.5" customHeight="1" x14ac:dyDescent="0.25">
      <c r="A27" s="2"/>
      <c r="B27" s="33" t="s">
        <v>1343</v>
      </c>
      <c r="C27" s="33" t="s">
        <v>1343</v>
      </c>
      <c r="D27" s="33" t="s">
        <v>1343</v>
      </c>
      <c r="E27" s="33" t="s">
        <v>1343</v>
      </c>
      <c r="F27" s="33" t="s">
        <v>1343</v>
      </c>
      <c r="G27" s="33" t="s">
        <v>1343</v>
      </c>
      <c r="H27" s="33" t="s">
        <v>1343</v>
      </c>
      <c r="I27" s="33" t="s">
        <v>1343</v>
      </c>
      <c r="J27" s="33" t="s">
        <v>1343</v>
      </c>
      <c r="K27" s="33" t="s">
        <v>1343</v>
      </c>
      <c r="L27" s="33" t="s">
        <v>1343</v>
      </c>
      <c r="M27" s="33" t="s">
        <v>1343</v>
      </c>
      <c r="N27" s="33" t="s">
        <v>1343</v>
      </c>
      <c r="O27" s="33" t="s">
        <v>1343</v>
      </c>
      <c r="P27" s="33" t="s">
        <v>1343</v>
      </c>
      <c r="Q27" s="33" t="s">
        <v>1343</v>
      </c>
      <c r="R27" s="33" t="s">
        <v>1343</v>
      </c>
      <c r="S27" s="33" t="s">
        <v>1343</v>
      </c>
      <c r="T27" s="33" t="s">
        <v>1343</v>
      </c>
      <c r="U27" s="33" t="s">
        <v>1343</v>
      </c>
      <c r="V27" s="33" t="s">
        <v>1343</v>
      </c>
      <c r="W27" s="33" t="s">
        <v>1343</v>
      </c>
      <c r="X27" s="33" t="s">
        <v>1343</v>
      </c>
      <c r="Y27" s="33" t="s">
        <v>1343</v>
      </c>
      <c r="Z27" s="33" t="s">
        <v>1343</v>
      </c>
      <c r="AA27" s="33" t="s">
        <v>1343</v>
      </c>
      <c r="AB27" s="33" t="s">
        <v>1343</v>
      </c>
      <c r="AC27" s="33" t="s">
        <v>1343</v>
      </c>
    </row>
    <row r="28" spans="1:33" ht="16.5" customHeight="1" x14ac:dyDescent="0.25">
      <c r="A28" s="2"/>
      <c r="B28" s="32">
        <f>(IF(B19&lt;&gt;"",IF(LEFT(B19,5)&lt;&gt;"Enter",RIGHT(B19,3),0),0))+(IF(B20&lt;&gt;"",IF(LEFT(B20,5)&lt;&gt;"Enter",RIGHT(B20,3),0),0))+(IF(B23&lt;&gt;"",IF(LEFT(B23,5)&lt;&gt;"Enter",RIGHT(B23,3),0),0))+(IF(B26&lt;&gt;"",IF(LEFT(B26,5)&lt;&gt;"Enter",RIGHT(B26,3),0),0))</f>
        <v>0</v>
      </c>
      <c r="C28" s="32">
        <f t="shared" ref="C28:AC28" si="0">(IF(C19&lt;&gt;"",IF(LEFT(C19,5)&lt;&gt;"Enter",RIGHT(C19,3),0),0))+(IF(C20&lt;&gt;"",IF(LEFT(C20,5)&lt;&gt;"Enter",RIGHT(C20,3),0),0))+(IF(C23&lt;&gt;"",IF(LEFT(C23,5)&lt;&gt;"Enter",RIGHT(C23,3),0),0))+(IF(C26&lt;&gt;"",IF(LEFT(C26,5)&lt;&gt;"Enter",RIGHT(C26,3),0),0))</f>
        <v>0</v>
      </c>
      <c r="D28" s="32">
        <f t="shared" si="0"/>
        <v>0</v>
      </c>
      <c r="E28" s="32">
        <f t="shared" si="0"/>
        <v>0</v>
      </c>
      <c r="F28" s="32">
        <f t="shared" si="0"/>
        <v>0</v>
      </c>
      <c r="G28" s="32">
        <f t="shared" si="0"/>
        <v>0</v>
      </c>
      <c r="H28" s="32">
        <f t="shared" si="0"/>
        <v>0</v>
      </c>
      <c r="I28" s="32">
        <f t="shared" si="0"/>
        <v>0</v>
      </c>
      <c r="J28" s="32">
        <f t="shared" si="0"/>
        <v>0</v>
      </c>
      <c r="K28" s="32">
        <f t="shared" si="0"/>
        <v>0</v>
      </c>
      <c r="L28" s="32">
        <f t="shared" si="0"/>
        <v>0</v>
      </c>
      <c r="M28" s="32">
        <f t="shared" si="0"/>
        <v>0</v>
      </c>
      <c r="N28" s="32">
        <f t="shared" si="0"/>
        <v>0</v>
      </c>
      <c r="O28" s="32">
        <f t="shared" si="0"/>
        <v>0</v>
      </c>
      <c r="P28" s="32">
        <f t="shared" si="0"/>
        <v>0</v>
      </c>
      <c r="Q28" s="32">
        <f t="shared" si="0"/>
        <v>0</v>
      </c>
      <c r="R28" s="32">
        <f t="shared" si="0"/>
        <v>0</v>
      </c>
      <c r="S28" s="32">
        <f t="shared" si="0"/>
        <v>0</v>
      </c>
      <c r="T28" s="32">
        <f t="shared" si="0"/>
        <v>0</v>
      </c>
      <c r="U28" s="32">
        <f t="shared" si="0"/>
        <v>0</v>
      </c>
      <c r="V28" s="32">
        <f t="shared" si="0"/>
        <v>0</v>
      </c>
      <c r="W28" s="32">
        <f t="shared" si="0"/>
        <v>0</v>
      </c>
      <c r="X28" s="32">
        <f t="shared" si="0"/>
        <v>0</v>
      </c>
      <c r="Y28" s="32">
        <f t="shared" si="0"/>
        <v>0</v>
      </c>
      <c r="Z28" s="32">
        <f t="shared" si="0"/>
        <v>0</v>
      </c>
      <c r="AA28" s="32">
        <f t="shared" si="0"/>
        <v>0</v>
      </c>
      <c r="AB28" s="32">
        <f t="shared" si="0"/>
        <v>0</v>
      </c>
      <c r="AC28" s="32">
        <f t="shared" si="0"/>
        <v>0</v>
      </c>
    </row>
    <row r="29" spans="1:33" ht="16.5" customHeight="1" x14ac:dyDescent="0.2">
      <c r="A29" s="17"/>
      <c r="B29" s="35" t="s">
        <v>884</v>
      </c>
      <c r="C29" s="35" t="s">
        <v>884</v>
      </c>
      <c r="D29" s="35" t="s">
        <v>884</v>
      </c>
      <c r="E29" s="35" t="s">
        <v>884</v>
      </c>
      <c r="F29" s="35" t="s">
        <v>884</v>
      </c>
      <c r="G29" s="35" t="s">
        <v>884</v>
      </c>
      <c r="H29" s="35" t="s">
        <v>884</v>
      </c>
      <c r="I29" s="35" t="s">
        <v>884</v>
      </c>
      <c r="J29" s="35" t="s">
        <v>884</v>
      </c>
      <c r="K29" s="35" t="s">
        <v>884</v>
      </c>
      <c r="L29" s="35" t="s">
        <v>884</v>
      </c>
      <c r="M29" s="35" t="s">
        <v>884</v>
      </c>
      <c r="N29" s="35" t="s">
        <v>884</v>
      </c>
      <c r="O29" s="35" t="s">
        <v>884</v>
      </c>
      <c r="P29" s="35" t="s">
        <v>884</v>
      </c>
      <c r="Q29" s="35" t="s">
        <v>884</v>
      </c>
      <c r="R29" s="35" t="s">
        <v>884</v>
      </c>
      <c r="S29" s="35" t="s">
        <v>884</v>
      </c>
      <c r="T29" s="35" t="s">
        <v>884</v>
      </c>
      <c r="U29" s="35" t="s">
        <v>884</v>
      </c>
      <c r="V29" s="35" t="s">
        <v>884</v>
      </c>
      <c r="W29" s="35" t="s">
        <v>884</v>
      </c>
      <c r="X29" s="35" t="s">
        <v>884</v>
      </c>
      <c r="Y29" s="35" t="s">
        <v>884</v>
      </c>
      <c r="Z29" s="35" t="s">
        <v>884</v>
      </c>
      <c r="AA29" s="35" t="s">
        <v>884</v>
      </c>
      <c r="AB29" s="35" t="s">
        <v>884</v>
      </c>
      <c r="AC29" s="35" t="s">
        <v>884</v>
      </c>
    </row>
    <row r="30" spans="1:33" ht="12.75" x14ac:dyDescent="0.2">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row>
    <row r="31" spans="1:33" ht="16.5" customHeight="1" x14ac:dyDescent="0.2">
      <c r="B31" s="117">
        <v>0</v>
      </c>
      <c r="C31" s="117">
        <v>0</v>
      </c>
      <c r="D31" s="117">
        <v>0</v>
      </c>
      <c r="E31" s="117">
        <v>0</v>
      </c>
      <c r="F31" s="117">
        <v>0</v>
      </c>
      <c r="G31" s="117">
        <v>0</v>
      </c>
      <c r="H31" s="117">
        <v>0</v>
      </c>
      <c r="I31" s="117">
        <v>0</v>
      </c>
      <c r="J31" s="117">
        <v>0</v>
      </c>
      <c r="K31" s="117">
        <v>0</v>
      </c>
      <c r="L31" s="117">
        <v>0</v>
      </c>
      <c r="M31" s="117">
        <v>0</v>
      </c>
      <c r="N31" s="117">
        <v>0</v>
      </c>
      <c r="O31" s="117">
        <v>0</v>
      </c>
      <c r="P31" s="117">
        <v>0</v>
      </c>
      <c r="Q31" s="117">
        <v>0</v>
      </c>
      <c r="R31" s="117">
        <v>0</v>
      </c>
      <c r="S31" s="117">
        <v>0</v>
      </c>
      <c r="T31" s="117">
        <v>0</v>
      </c>
      <c r="U31" s="117">
        <v>0</v>
      </c>
      <c r="V31" s="117">
        <v>0</v>
      </c>
      <c r="W31" s="117">
        <v>0</v>
      </c>
      <c r="X31" s="117">
        <v>0</v>
      </c>
      <c r="Y31" s="117">
        <v>0</v>
      </c>
      <c r="Z31" s="117">
        <v>0</v>
      </c>
      <c r="AA31" s="117">
        <v>0</v>
      </c>
      <c r="AB31" s="117">
        <v>0</v>
      </c>
      <c r="AC31" s="117">
        <v>0</v>
      </c>
    </row>
    <row r="32" spans="1:33" ht="16.5" customHeight="1" x14ac:dyDescent="0.2">
      <c r="B32"/>
      <c r="C32"/>
    </row>
    <row r="33" spans="1:30" ht="16.5" customHeight="1" x14ac:dyDescent="0.2">
      <c r="B33" s="37" t="s">
        <v>1</v>
      </c>
      <c r="C33" s="37" t="s">
        <v>2</v>
      </c>
      <c r="D33" s="37" t="s">
        <v>3</v>
      </c>
      <c r="E33" s="37" t="s">
        <v>4</v>
      </c>
      <c r="F33" s="37" t="s">
        <v>1369</v>
      </c>
      <c r="G33" s="37" t="s">
        <v>6</v>
      </c>
      <c r="H33" s="37" t="s">
        <v>7</v>
      </c>
      <c r="I33" s="37" t="s">
        <v>8</v>
      </c>
      <c r="J33" s="37" t="s">
        <v>9</v>
      </c>
      <c r="K33" s="37" t="s">
        <v>10</v>
      </c>
      <c r="L33" s="37" t="s">
        <v>11</v>
      </c>
      <c r="M33" s="37" t="s">
        <v>12</v>
      </c>
      <c r="N33" s="37" t="s">
        <v>13</v>
      </c>
      <c r="O33" s="37" t="s">
        <v>14</v>
      </c>
      <c r="P33" s="37" t="s">
        <v>15</v>
      </c>
      <c r="Q33" s="37" t="s">
        <v>16</v>
      </c>
      <c r="R33" s="37" t="s">
        <v>1287</v>
      </c>
      <c r="S33" s="37" t="s">
        <v>948</v>
      </c>
      <c r="T33" s="37" t="s">
        <v>17</v>
      </c>
      <c r="U33" s="37" t="s">
        <v>18</v>
      </c>
      <c r="V33" s="37" t="s">
        <v>19</v>
      </c>
      <c r="W33" s="37" t="s">
        <v>20</v>
      </c>
      <c r="X33" s="37" t="s">
        <v>21</v>
      </c>
      <c r="Y33" s="37" t="s">
        <v>95</v>
      </c>
      <c r="Z33" s="37" t="s">
        <v>88</v>
      </c>
      <c r="AA33" s="37" t="s">
        <v>87</v>
      </c>
      <c r="AB33" s="37" t="s">
        <v>86</v>
      </c>
      <c r="AC33" s="37" t="s">
        <v>91</v>
      </c>
    </row>
    <row r="34" spans="1:30" ht="16.5" hidden="1" customHeight="1" x14ac:dyDescent="0.2">
      <c r="A34" s="19"/>
      <c r="B34" s="12" t="s">
        <v>723</v>
      </c>
      <c r="C34" s="12" t="s">
        <v>723</v>
      </c>
      <c r="D34" s="12" t="s">
        <v>723</v>
      </c>
      <c r="E34" s="12" t="s">
        <v>723</v>
      </c>
      <c r="F34" s="12" t="s">
        <v>723</v>
      </c>
      <c r="G34" s="12" t="s">
        <v>723</v>
      </c>
      <c r="H34" s="12" t="s">
        <v>723</v>
      </c>
      <c r="I34" s="12" t="s">
        <v>723</v>
      </c>
      <c r="J34" s="12" t="s">
        <v>723</v>
      </c>
      <c r="K34" s="12" t="s">
        <v>723</v>
      </c>
      <c r="L34" s="12" t="s">
        <v>723</v>
      </c>
      <c r="M34" s="12" t="s">
        <v>723</v>
      </c>
      <c r="N34" s="12" t="s">
        <v>723</v>
      </c>
      <c r="O34" s="12" t="s">
        <v>723</v>
      </c>
      <c r="P34" s="12" t="s">
        <v>723</v>
      </c>
      <c r="Q34" s="12" t="s">
        <v>723</v>
      </c>
      <c r="R34" s="12" t="s">
        <v>723</v>
      </c>
      <c r="S34" s="12" t="s">
        <v>723</v>
      </c>
      <c r="T34" s="12" t="s">
        <v>723</v>
      </c>
      <c r="U34" s="12" t="s">
        <v>723</v>
      </c>
      <c r="V34" s="12" t="s">
        <v>723</v>
      </c>
      <c r="W34" s="12" t="s">
        <v>723</v>
      </c>
      <c r="X34" s="12" t="s">
        <v>723</v>
      </c>
      <c r="Y34" s="12" t="s">
        <v>723</v>
      </c>
      <c r="Z34" s="12" t="s">
        <v>723</v>
      </c>
      <c r="AA34" s="12" t="s">
        <v>723</v>
      </c>
      <c r="AB34" s="12" t="s">
        <v>723</v>
      </c>
      <c r="AC34" s="12" t="s">
        <v>723</v>
      </c>
      <c r="AD34"/>
    </row>
    <row r="35" spans="1:30" ht="16.5" hidden="1" customHeight="1" x14ac:dyDescent="0.2">
      <c r="A35" s="19"/>
      <c r="B35" s="13" t="s">
        <v>1</v>
      </c>
      <c r="C35" s="13" t="s">
        <v>2</v>
      </c>
      <c r="D35" s="13" t="s">
        <v>3</v>
      </c>
      <c r="E35" s="13" t="s">
        <v>4</v>
      </c>
      <c r="F35" s="13" t="s">
        <v>5</v>
      </c>
      <c r="G35" s="13" t="s">
        <v>6</v>
      </c>
      <c r="H35" s="13" t="s">
        <v>7</v>
      </c>
      <c r="I35" s="13" t="s">
        <v>8</v>
      </c>
      <c r="J35" s="13" t="s">
        <v>9</v>
      </c>
      <c r="K35" s="13" t="s">
        <v>10</v>
      </c>
      <c r="L35" s="13" t="s">
        <v>11</v>
      </c>
      <c r="M35" s="13" t="s">
        <v>12</v>
      </c>
      <c r="N35" s="13" t="s">
        <v>13</v>
      </c>
      <c r="O35" s="13" t="s">
        <v>14</v>
      </c>
      <c r="P35" s="13" t="s">
        <v>15</v>
      </c>
      <c r="Q35" s="13" t="s">
        <v>16</v>
      </c>
      <c r="R35" s="13" t="s">
        <v>1287</v>
      </c>
      <c r="S35" s="13" t="s">
        <v>948</v>
      </c>
      <c r="T35" s="13" t="s">
        <v>17</v>
      </c>
      <c r="U35" s="13" t="s">
        <v>18</v>
      </c>
      <c r="V35" s="13" t="s">
        <v>19</v>
      </c>
      <c r="W35" s="13" t="s">
        <v>20</v>
      </c>
      <c r="X35" s="13" t="s">
        <v>21</v>
      </c>
      <c r="Y35" s="13" t="s">
        <v>85</v>
      </c>
      <c r="Z35" s="13" t="s">
        <v>88</v>
      </c>
      <c r="AA35" s="13" t="s">
        <v>87</v>
      </c>
      <c r="AB35" s="13" t="s">
        <v>86</v>
      </c>
      <c r="AC35" s="13" t="s">
        <v>91</v>
      </c>
      <c r="AD35"/>
    </row>
    <row r="36" spans="1:30" ht="16.5" customHeight="1" x14ac:dyDescent="0.2">
      <c r="B36" s="14" t="s">
        <v>119</v>
      </c>
      <c r="C36" s="14" t="s">
        <v>116</v>
      </c>
      <c r="D36" s="14" t="s">
        <v>119</v>
      </c>
      <c r="E36" s="14" t="s">
        <v>119</v>
      </c>
      <c r="F36" s="14" t="s">
        <v>119</v>
      </c>
      <c r="G36" s="14" t="s">
        <v>119</v>
      </c>
      <c r="H36" s="14" t="s">
        <v>116</v>
      </c>
      <c r="I36" s="14" t="s">
        <v>119</v>
      </c>
      <c r="J36" s="14" t="s">
        <v>119</v>
      </c>
      <c r="K36" s="14" t="s">
        <v>119</v>
      </c>
      <c r="L36" s="14" t="s">
        <v>119</v>
      </c>
      <c r="M36" s="14" t="s">
        <v>119</v>
      </c>
      <c r="N36" s="14" t="s">
        <v>119</v>
      </c>
      <c r="O36" s="14" t="s">
        <v>119</v>
      </c>
      <c r="P36" s="14" t="s">
        <v>119</v>
      </c>
      <c r="Q36" s="14" t="s">
        <v>119</v>
      </c>
      <c r="R36" s="14" t="s">
        <v>116</v>
      </c>
      <c r="S36" s="14" t="s">
        <v>119</v>
      </c>
      <c r="T36" s="14" t="s">
        <v>119</v>
      </c>
      <c r="U36" s="14" t="s">
        <v>119</v>
      </c>
      <c r="V36" s="14" t="s">
        <v>119</v>
      </c>
      <c r="W36" s="14" t="s">
        <v>119</v>
      </c>
      <c r="X36" s="14" t="s">
        <v>119</v>
      </c>
      <c r="Y36" s="14" t="s">
        <v>119</v>
      </c>
      <c r="Z36" s="14" t="s">
        <v>119</v>
      </c>
      <c r="AA36" s="14" t="s">
        <v>119</v>
      </c>
      <c r="AB36" s="14" t="s">
        <v>119</v>
      </c>
      <c r="AC36" s="14" t="s">
        <v>116</v>
      </c>
      <c r="AD36"/>
    </row>
    <row r="37" spans="1:30" ht="16.5" customHeight="1" x14ac:dyDescent="0.2">
      <c r="B37" s="59" t="s">
        <v>46</v>
      </c>
      <c r="C37" s="59" t="s">
        <v>22</v>
      </c>
      <c r="D37" s="59" t="s">
        <v>1281</v>
      </c>
      <c r="E37" s="59" t="s">
        <v>24</v>
      </c>
      <c r="F37" s="59" t="s">
        <v>946</v>
      </c>
      <c r="G37" s="59" t="s">
        <v>29</v>
      </c>
      <c r="H37" s="59" t="s">
        <v>33</v>
      </c>
      <c r="I37" s="59" t="s">
        <v>34</v>
      </c>
      <c r="J37" s="59" t="s">
        <v>36</v>
      </c>
      <c r="K37" s="59" t="s">
        <v>37</v>
      </c>
      <c r="L37" s="59" t="s">
        <v>39</v>
      </c>
      <c r="M37" s="59" t="s">
        <v>46</v>
      </c>
      <c r="N37" s="59" t="s">
        <v>43</v>
      </c>
      <c r="O37" s="59" t="s">
        <v>49</v>
      </c>
      <c r="P37" s="59" t="s">
        <v>50</v>
      </c>
      <c r="Q37" s="59" t="s">
        <v>58</v>
      </c>
      <c r="R37" s="59" t="s">
        <v>60</v>
      </c>
      <c r="S37" s="59" t="s">
        <v>956</v>
      </c>
      <c r="T37" s="59" t="s">
        <v>80</v>
      </c>
      <c r="U37" s="59" t="s">
        <v>47</v>
      </c>
      <c r="V37" s="59" t="s">
        <v>67</v>
      </c>
      <c r="W37" s="59" t="s">
        <v>50</v>
      </c>
      <c r="X37" s="59" t="s">
        <v>76</v>
      </c>
      <c r="Y37" s="59" t="s">
        <v>1328</v>
      </c>
      <c r="Z37" s="59" t="s">
        <v>924</v>
      </c>
      <c r="AA37" s="59" t="s">
        <v>933</v>
      </c>
      <c r="AB37" s="59" t="s">
        <v>935</v>
      </c>
      <c r="AC37" s="59" t="s">
        <v>92</v>
      </c>
      <c r="AD37"/>
    </row>
    <row r="38" spans="1:30" ht="16.5" customHeight="1" x14ac:dyDescent="0.2">
      <c r="B38" s="59" t="s">
        <v>47</v>
      </c>
      <c r="C38"/>
      <c r="D38" s="59" t="s">
        <v>1282</v>
      </c>
      <c r="E38" s="59" t="s">
        <v>25</v>
      </c>
      <c r="F38" s="59" t="s">
        <v>28</v>
      </c>
      <c r="G38" s="59" t="s">
        <v>32</v>
      </c>
      <c r="H38" s="59" t="s">
        <v>90</v>
      </c>
      <c r="I38"/>
      <c r="J38" s="59" t="s">
        <v>63</v>
      </c>
      <c r="K38"/>
      <c r="L38" s="59" t="s">
        <v>45</v>
      </c>
      <c r="M38" s="59" t="s">
        <v>42</v>
      </c>
      <c r="N38" s="59" t="s">
        <v>44</v>
      </c>
      <c r="O38"/>
      <c r="P38" s="59" t="s">
        <v>82</v>
      </c>
      <c r="Q38" s="59" t="s">
        <v>59</v>
      </c>
      <c r="R38" s="59" t="s">
        <v>1289</v>
      </c>
      <c r="S38" s="14" t="s">
        <v>116</v>
      </c>
      <c r="T38" s="59" t="s">
        <v>81</v>
      </c>
      <c r="U38"/>
      <c r="V38" s="59" t="s">
        <v>69</v>
      </c>
      <c r="W38" s="59" t="s">
        <v>89</v>
      </c>
      <c r="X38"/>
      <c r="Y38" s="59" t="s">
        <v>1329</v>
      </c>
      <c r="Z38" s="59" t="s">
        <v>925</v>
      </c>
      <c r="AA38" s="59" t="s">
        <v>934</v>
      </c>
      <c r="AB38" s="59" t="s">
        <v>936</v>
      </c>
      <c r="AC38"/>
      <c r="AD38"/>
    </row>
    <row r="39" spans="1:30" ht="16.5" customHeight="1" x14ac:dyDescent="0.2">
      <c r="B39" s="59" t="s">
        <v>23</v>
      </c>
      <c r="C39"/>
      <c r="D39" s="59" t="s">
        <v>1283</v>
      </c>
      <c r="E39" s="59" t="s">
        <v>26</v>
      </c>
      <c r="F39" s="14" t="s">
        <v>116</v>
      </c>
      <c r="G39" s="59" t="s">
        <v>38</v>
      </c>
      <c r="H39"/>
      <c r="I39"/>
      <c r="J39" s="14" t="s">
        <v>116</v>
      </c>
      <c r="K39"/>
      <c r="L39"/>
      <c r="M39" s="14" t="s">
        <v>116</v>
      </c>
      <c r="N39"/>
      <c r="O39"/>
      <c r="P39" s="14" t="s">
        <v>116</v>
      </c>
      <c r="Q39" s="59" t="s">
        <v>56</v>
      </c>
      <c r="R39"/>
      <c r="S39" s="59" t="s">
        <v>62</v>
      </c>
      <c r="T39" s="59" t="s">
        <v>79</v>
      </c>
      <c r="U39"/>
      <c r="V39" s="59" t="s">
        <v>70</v>
      </c>
      <c r="W39" s="14" t="s">
        <v>116</v>
      </c>
      <c r="X39"/>
      <c r="Y39" s="59" t="s">
        <v>1330</v>
      </c>
      <c r="Z39" s="59" t="s">
        <v>927</v>
      </c>
      <c r="AA39"/>
      <c r="AB39" s="59" t="s">
        <v>937</v>
      </c>
      <c r="AC39"/>
      <c r="AD39"/>
    </row>
    <row r="40" spans="1:30" ht="16.5" customHeight="1" x14ac:dyDescent="0.2">
      <c r="B40"/>
      <c r="C40"/>
      <c r="D40" s="59" t="s">
        <v>1284</v>
      </c>
      <c r="E40" s="59" t="s">
        <v>27</v>
      </c>
      <c r="F40" s="59" t="s">
        <v>40</v>
      </c>
      <c r="G40" s="59" t="s">
        <v>41</v>
      </c>
      <c r="H40"/>
      <c r="I40"/>
      <c r="J40" s="59" t="s">
        <v>48</v>
      </c>
      <c r="K40"/>
      <c r="L40"/>
      <c r="M40" s="59" t="s">
        <v>77</v>
      </c>
      <c r="N40"/>
      <c r="O40"/>
      <c r="P40" s="59" t="s">
        <v>50</v>
      </c>
      <c r="Q40" s="14" t="s">
        <v>116</v>
      </c>
      <c r="R40"/>
      <c r="S40" s="59" t="s">
        <v>956</v>
      </c>
      <c r="T40"/>
      <c r="U40" s="38"/>
      <c r="V40" s="59" t="s">
        <v>72</v>
      </c>
      <c r="W40" s="59" t="s">
        <v>73</v>
      </c>
      <c r="X40" s="38"/>
      <c r="Y40" s="59" t="s">
        <v>1331</v>
      </c>
      <c r="Z40" s="59" t="s">
        <v>930</v>
      </c>
      <c r="AA40"/>
      <c r="AB40"/>
      <c r="AC40"/>
      <c r="AD40"/>
    </row>
    <row r="41" spans="1:30" ht="16.5" customHeight="1" x14ac:dyDescent="0.2">
      <c r="B41"/>
      <c r="C41"/>
      <c r="D41" s="14" t="s">
        <v>116</v>
      </c>
      <c r="E41"/>
      <c r="F41"/>
      <c r="G41" s="14" t="s">
        <v>116</v>
      </c>
      <c r="H41"/>
      <c r="I41"/>
      <c r="J41"/>
      <c r="K41"/>
      <c r="L41"/>
      <c r="M41"/>
      <c r="N41"/>
      <c r="O41"/>
      <c r="P41" s="59" t="s">
        <v>51</v>
      </c>
      <c r="Q41" s="59" t="s">
        <v>57</v>
      </c>
      <c r="R41"/>
      <c r="S41" s="59" t="s">
        <v>61</v>
      </c>
      <c r="T41"/>
      <c r="U41"/>
      <c r="V41" s="14" t="s">
        <v>116</v>
      </c>
      <c r="W41" s="59" t="s">
        <v>74</v>
      </c>
      <c r="X41"/>
      <c r="Y41" s="59" t="s">
        <v>1332</v>
      </c>
      <c r="Z41" s="59" t="s">
        <v>932</v>
      </c>
      <c r="AA41"/>
      <c r="AB41"/>
      <c r="AC41"/>
      <c r="AD41"/>
    </row>
    <row r="42" spans="1:30" ht="16.5" customHeight="1" x14ac:dyDescent="0.2">
      <c r="B42"/>
      <c r="C42"/>
      <c r="D42" s="59" t="s">
        <v>1281</v>
      </c>
      <c r="E42"/>
      <c r="F42"/>
      <c r="G42" s="59" t="s">
        <v>29</v>
      </c>
      <c r="H42"/>
      <c r="I42"/>
      <c r="J42"/>
      <c r="K42"/>
      <c r="L42"/>
      <c r="M42"/>
      <c r="N42"/>
      <c r="O42"/>
      <c r="P42"/>
      <c r="Q42" s="59" t="s">
        <v>52</v>
      </c>
      <c r="R42"/>
      <c r="S42" s="59" t="s">
        <v>93</v>
      </c>
      <c r="T42"/>
      <c r="U42"/>
      <c r="V42" s="59" t="s">
        <v>65</v>
      </c>
      <c r="W42" s="59" t="s">
        <v>75</v>
      </c>
      <c r="X42"/>
      <c r="Y42" s="59" t="s">
        <v>1333</v>
      </c>
      <c r="Z42" s="14" t="s">
        <v>116</v>
      </c>
      <c r="AA42"/>
      <c r="AB42"/>
      <c r="AC42"/>
      <c r="AD42"/>
    </row>
    <row r="43" spans="1:30" ht="16.5" customHeight="1" x14ac:dyDescent="0.2">
      <c r="B43"/>
      <c r="C43"/>
      <c r="D43"/>
      <c r="E43"/>
      <c r="F43"/>
      <c r="G43" s="59" t="s">
        <v>30</v>
      </c>
      <c r="H43"/>
      <c r="I43"/>
      <c r="J43"/>
      <c r="K43"/>
      <c r="L43"/>
      <c r="M43"/>
      <c r="N43"/>
      <c r="O43"/>
      <c r="P43"/>
      <c r="Q43" s="59" t="s">
        <v>53</v>
      </c>
      <c r="R43"/>
      <c r="S43" s="59" t="s">
        <v>94</v>
      </c>
      <c r="T43"/>
      <c r="U43"/>
      <c r="V43" s="59" t="s">
        <v>66</v>
      </c>
      <c r="W43" s="59" t="s">
        <v>65</v>
      </c>
      <c r="X43"/>
      <c r="Y43" s="59" t="s">
        <v>1334</v>
      </c>
      <c r="Z43" s="59" t="s">
        <v>922</v>
      </c>
      <c r="AA43"/>
      <c r="AB43"/>
      <c r="AC43"/>
      <c r="AD43"/>
    </row>
    <row r="44" spans="1:30" ht="16.5" customHeight="1" x14ac:dyDescent="0.2">
      <c r="B44"/>
      <c r="C44"/>
      <c r="D44"/>
      <c r="E44"/>
      <c r="F44"/>
      <c r="G44" s="59" t="s">
        <v>31</v>
      </c>
      <c r="H44"/>
      <c r="I44"/>
      <c r="J44"/>
      <c r="K44"/>
      <c r="L44"/>
      <c r="M44" s="38"/>
      <c r="N44"/>
      <c r="O44"/>
      <c r="P44"/>
      <c r="Q44" s="59" t="s">
        <v>54</v>
      </c>
      <c r="R44"/>
      <c r="S44"/>
      <c r="T44"/>
      <c r="U44"/>
      <c r="V44" s="59" t="s">
        <v>68</v>
      </c>
      <c r="W44" s="59" t="s">
        <v>50</v>
      </c>
      <c r="X44"/>
      <c r="Y44" s="59" t="s">
        <v>1335</v>
      </c>
      <c r="Z44" s="59" t="s">
        <v>923</v>
      </c>
      <c r="AA44"/>
      <c r="AB44"/>
      <c r="AC44"/>
      <c r="AD44"/>
    </row>
    <row r="45" spans="1:30" ht="16.5" customHeight="1" x14ac:dyDescent="0.2">
      <c r="B45"/>
      <c r="C45"/>
      <c r="D45"/>
      <c r="E45"/>
      <c r="F45"/>
      <c r="G45" s="59" t="s">
        <v>35</v>
      </c>
      <c r="H45"/>
      <c r="I45"/>
      <c r="J45"/>
      <c r="K45"/>
      <c r="L45"/>
      <c r="M45" s="38"/>
      <c r="N45"/>
      <c r="O45"/>
      <c r="P45"/>
      <c r="Q45" s="59" t="s">
        <v>55</v>
      </c>
      <c r="R45"/>
      <c r="S45"/>
      <c r="T45"/>
      <c r="U45"/>
      <c r="V45" s="59" t="s">
        <v>71</v>
      </c>
      <c r="W45" s="59" t="s">
        <v>78</v>
      </c>
      <c r="X45"/>
      <c r="Y45" s="14" t="s">
        <v>116</v>
      </c>
      <c r="Z45" s="59" t="s">
        <v>926</v>
      </c>
      <c r="AA45"/>
      <c r="AB45"/>
      <c r="AC45"/>
      <c r="AD45"/>
    </row>
    <row r="46" spans="1:30" ht="16.5" customHeight="1" x14ac:dyDescent="0.2">
      <c r="B46"/>
      <c r="C46"/>
      <c r="D46"/>
      <c r="E46"/>
      <c r="F46"/>
      <c r="G46"/>
      <c r="H46"/>
      <c r="I46"/>
      <c r="J46"/>
      <c r="K46"/>
      <c r="L46"/>
      <c r="M46" s="38"/>
      <c r="N46"/>
      <c r="O46"/>
      <c r="P46"/>
      <c r="Q46"/>
      <c r="R46"/>
      <c r="S46"/>
      <c r="T46"/>
      <c r="U46"/>
      <c r="V46" s="59" t="s">
        <v>72</v>
      </c>
      <c r="W46"/>
      <c r="X46"/>
      <c r="Y46" s="59" t="s">
        <v>1336</v>
      </c>
      <c r="Z46" s="59" t="s">
        <v>928</v>
      </c>
      <c r="AA46"/>
      <c r="AB46"/>
      <c r="AC46"/>
      <c r="AD46"/>
    </row>
    <row r="47" spans="1:30" ht="16.5" customHeight="1" x14ac:dyDescent="0.2">
      <c r="B47"/>
      <c r="C47"/>
      <c r="D47"/>
      <c r="E47"/>
      <c r="F47"/>
      <c r="G47"/>
      <c r="H47"/>
      <c r="I47"/>
      <c r="J47"/>
      <c r="K47"/>
      <c r="L47"/>
      <c r="M47" s="38"/>
      <c r="N47"/>
      <c r="O47"/>
      <c r="P47"/>
      <c r="Q47"/>
      <c r="R47"/>
      <c r="S47"/>
      <c r="T47"/>
      <c r="U47"/>
      <c r="V47" s="59" t="s">
        <v>64</v>
      </c>
      <c r="W47"/>
      <c r="X47"/>
      <c r="Y47"/>
      <c r="Z47" s="59" t="s">
        <v>929</v>
      </c>
      <c r="AA47"/>
      <c r="AB47"/>
      <c r="AC47"/>
      <c r="AD47"/>
    </row>
    <row r="48" spans="1:30" ht="16.5" customHeight="1" x14ac:dyDescent="0.2">
      <c r="B48"/>
      <c r="C48"/>
      <c r="D48"/>
      <c r="E48"/>
      <c r="F48"/>
      <c r="G48"/>
      <c r="H48"/>
      <c r="I48"/>
      <c r="J48"/>
      <c r="K48"/>
      <c r="L48"/>
      <c r="M48" s="38"/>
      <c r="N48"/>
      <c r="O48"/>
      <c r="P48"/>
      <c r="Q48"/>
      <c r="R48"/>
      <c r="S48"/>
      <c r="T48"/>
      <c r="U48"/>
      <c r="V48"/>
      <c r="W48"/>
      <c r="X48"/>
      <c r="Y48"/>
      <c r="Z48" s="59" t="s">
        <v>931</v>
      </c>
      <c r="AA48"/>
      <c r="AB48"/>
      <c r="AC48"/>
      <c r="AD48"/>
    </row>
    <row r="49" spans="2:30" ht="16.5" customHeight="1" x14ac:dyDescent="0.2">
      <c r="B49"/>
      <c r="C49" s="51"/>
      <c r="D49"/>
      <c r="E49"/>
      <c r="F49"/>
      <c r="G49"/>
      <c r="H49"/>
      <c r="I49"/>
      <c r="J49"/>
      <c r="K49"/>
      <c r="L49"/>
      <c r="M49" s="38"/>
      <c r="N49"/>
      <c r="O49"/>
      <c r="P49"/>
      <c r="Q49"/>
      <c r="R49"/>
      <c r="S49"/>
      <c r="T49"/>
      <c r="U49"/>
      <c r="V49"/>
      <c r="W49"/>
      <c r="X49"/>
      <c r="Y49"/>
      <c r="Z49"/>
      <c r="AA49"/>
      <c r="AB49"/>
      <c r="AC49"/>
      <c r="AD49"/>
    </row>
    <row r="50" spans="2:30" ht="16.5" customHeight="1" x14ac:dyDescent="0.2">
      <c r="B50"/>
      <c r="C50" s="13"/>
      <c r="D50"/>
      <c r="E50"/>
      <c r="F50"/>
      <c r="G50"/>
      <c r="H50"/>
      <c r="I50"/>
      <c r="J50"/>
      <c r="K50"/>
      <c r="L50"/>
      <c r="M50" s="38"/>
      <c r="N50"/>
      <c r="O50" s="38"/>
      <c r="P50"/>
      <c r="Q50"/>
      <c r="R50"/>
      <c r="S50"/>
      <c r="T50"/>
      <c r="U50"/>
      <c r="V50"/>
      <c r="W50"/>
      <c r="X50"/>
      <c r="Y50"/>
      <c r="Z50"/>
      <c r="AA50"/>
      <c r="AB50"/>
      <c r="AC50"/>
      <c r="AD50"/>
    </row>
    <row r="51" spans="2:30" ht="16.5" customHeight="1" x14ac:dyDescent="0.2">
      <c r="B51"/>
      <c r="C51" s="14"/>
      <c r="D51"/>
      <c r="E51"/>
      <c r="F51"/>
      <c r="G51"/>
      <c r="H51"/>
      <c r="I51"/>
      <c r="J51"/>
      <c r="K51"/>
      <c r="L51"/>
      <c r="M51" s="38"/>
      <c r="N51"/>
      <c r="O51" s="38"/>
      <c r="P51"/>
      <c r="Q51"/>
      <c r="R51"/>
      <c r="S51"/>
      <c r="T51"/>
      <c r="U51"/>
      <c r="V51"/>
      <c r="W51"/>
      <c r="X51"/>
      <c r="Y51"/>
      <c r="Z51"/>
      <c r="AA51"/>
      <c r="AB51"/>
      <c r="AC51"/>
      <c r="AD51"/>
    </row>
    <row r="52" spans="2:30" ht="16.5" customHeight="1" x14ac:dyDescent="0.2">
      <c r="B52"/>
      <c r="C52" s="59"/>
      <c r="D52"/>
      <c r="E52"/>
      <c r="F52"/>
      <c r="G52"/>
      <c r="H52"/>
      <c r="I52"/>
      <c r="J52"/>
      <c r="K52"/>
      <c r="L52"/>
      <c r="M52" s="38"/>
      <c r="N52"/>
      <c r="O52" s="38"/>
      <c r="P52" s="38"/>
      <c r="Q52"/>
      <c r="R52"/>
      <c r="S52"/>
      <c r="T52"/>
      <c r="U52"/>
      <c r="V52"/>
      <c r="W52"/>
      <c r="X52"/>
      <c r="Y52"/>
      <c r="Z52"/>
      <c r="AA52"/>
      <c r="AB52"/>
      <c r="AC52"/>
      <c r="AD52"/>
    </row>
    <row r="53" spans="2:30" ht="16.5" customHeight="1" x14ac:dyDescent="0.2">
      <c r="B53"/>
      <c r="C53" s="59"/>
      <c r="D53"/>
      <c r="E53"/>
      <c r="F53"/>
      <c r="G53"/>
      <c r="H53"/>
      <c r="I53"/>
      <c r="J53"/>
      <c r="K53"/>
      <c r="L53"/>
      <c r="M53" s="38"/>
      <c r="N53"/>
      <c r="O53" s="38"/>
      <c r="P53" s="38"/>
      <c r="Q53"/>
      <c r="R53"/>
      <c r="S53"/>
      <c r="T53"/>
      <c r="U53"/>
      <c r="V53"/>
      <c r="W53"/>
      <c r="X53"/>
      <c r="Y53"/>
      <c r="Z53"/>
      <c r="AA53"/>
      <c r="AB53"/>
      <c r="AC53"/>
      <c r="AD53"/>
    </row>
    <row r="54" spans="2:30" ht="16.5" customHeight="1" x14ac:dyDescent="0.2">
      <c r="B54"/>
      <c r="C54" s="59"/>
      <c r="D54"/>
      <c r="E54"/>
      <c r="F54"/>
      <c r="G54"/>
      <c r="H54"/>
      <c r="I54"/>
      <c r="J54"/>
      <c r="K54"/>
      <c r="L54"/>
      <c r="M54" s="38"/>
      <c r="N54"/>
      <c r="O54" s="38"/>
      <c r="P54" s="38"/>
      <c r="Q54"/>
      <c r="R54" s="38"/>
      <c r="S54"/>
      <c r="T54"/>
      <c r="U54"/>
      <c r="V54"/>
      <c r="W54"/>
      <c r="X54"/>
      <c r="Y54"/>
      <c r="Z54"/>
      <c r="AA54"/>
      <c r="AB54"/>
      <c r="AC54"/>
      <c r="AD54"/>
    </row>
    <row r="55" spans="2:30" ht="16.5" customHeight="1" x14ac:dyDescent="0.2">
      <c r="B55"/>
      <c r="C55"/>
      <c r="D55"/>
      <c r="E55"/>
      <c r="F55"/>
      <c r="G55"/>
      <c r="H55"/>
      <c r="I55"/>
      <c r="J55"/>
      <c r="K55"/>
      <c r="L55"/>
      <c r="M55" s="38"/>
      <c r="N55"/>
      <c r="O55" s="38"/>
      <c r="P55" s="38"/>
      <c r="Q55"/>
      <c r="R55" s="38"/>
      <c r="S55"/>
      <c r="T55"/>
      <c r="U55"/>
      <c r="V55"/>
      <c r="W55"/>
      <c r="X55"/>
      <c r="Y55"/>
      <c r="Z55"/>
      <c r="AA55"/>
      <c r="AB55"/>
      <c r="AC55"/>
      <c r="AD55"/>
    </row>
    <row r="56" spans="2:30" ht="16.5" customHeight="1" x14ac:dyDescent="0.2">
      <c r="B56"/>
      <c r="C56"/>
      <c r="D56"/>
      <c r="E56"/>
      <c r="F56"/>
      <c r="G56"/>
      <c r="H56"/>
      <c r="I56"/>
      <c r="J56"/>
      <c r="K56"/>
      <c r="L56"/>
      <c r="M56" s="38"/>
      <c r="N56" s="38"/>
      <c r="O56" s="38"/>
      <c r="P56" s="38"/>
      <c r="Q56"/>
      <c r="R56" s="38"/>
      <c r="S56"/>
      <c r="T56"/>
      <c r="U56"/>
      <c r="V56"/>
      <c r="W56"/>
      <c r="X56"/>
      <c r="Y56"/>
      <c r="Z56"/>
      <c r="AA56"/>
      <c r="AB56"/>
      <c r="AC56"/>
      <c r="AD56"/>
    </row>
    <row r="57" spans="2:30" ht="16.5" customHeight="1" x14ac:dyDescent="0.2">
      <c r="B57"/>
      <c r="C57"/>
      <c r="D57"/>
      <c r="E57"/>
      <c r="F57"/>
      <c r="G57"/>
      <c r="H57"/>
      <c r="I57"/>
      <c r="J57"/>
      <c r="K57"/>
      <c r="L57"/>
      <c r="M57" s="38"/>
      <c r="N57" s="38"/>
      <c r="O57"/>
      <c r="P57" s="38"/>
      <c r="Q57"/>
      <c r="R57" s="38"/>
      <c r="S57"/>
      <c r="T57"/>
      <c r="U57"/>
      <c r="V57"/>
      <c r="W57"/>
      <c r="X57"/>
      <c r="Y57"/>
      <c r="Z57"/>
      <c r="AA57"/>
      <c r="AB57"/>
      <c r="AC57"/>
      <c r="AD57"/>
    </row>
    <row r="58" spans="2:30" ht="16.5" customHeight="1" x14ac:dyDescent="0.2">
      <c r="B58"/>
      <c r="C58"/>
      <c r="D58"/>
      <c r="E58"/>
      <c r="F58"/>
      <c r="G58"/>
      <c r="H58"/>
      <c r="I58"/>
      <c r="J58"/>
      <c r="K58"/>
      <c r="L58"/>
      <c r="M58" s="38"/>
      <c r="N58"/>
      <c r="O58"/>
      <c r="P58" s="38"/>
      <c r="Q58"/>
      <c r="R58" s="38"/>
      <c r="S58"/>
      <c r="T58"/>
      <c r="U58"/>
      <c r="V58"/>
      <c r="W58"/>
      <c r="X58"/>
      <c r="Y58"/>
      <c r="Z58"/>
      <c r="AA58"/>
      <c r="AB58"/>
      <c r="AC58"/>
      <c r="AD58"/>
    </row>
    <row r="59" spans="2:30" ht="16.5" customHeight="1" x14ac:dyDescent="0.2">
      <c r="B59"/>
      <c r="C59"/>
      <c r="D59"/>
      <c r="E59"/>
      <c r="F59"/>
      <c r="G59"/>
      <c r="H59"/>
      <c r="I59"/>
      <c r="J59"/>
      <c r="K59"/>
      <c r="L59"/>
      <c r="M59" s="38"/>
      <c r="N59"/>
      <c r="O59"/>
      <c r="P59" s="38"/>
      <c r="Q59"/>
      <c r="R59" s="38"/>
      <c r="S59"/>
      <c r="T59"/>
      <c r="U59"/>
      <c r="V59"/>
      <c r="W59"/>
      <c r="X59"/>
      <c r="Y59"/>
      <c r="Z59"/>
      <c r="AA59"/>
      <c r="AB59"/>
      <c r="AC59"/>
      <c r="AD59"/>
    </row>
    <row r="60" spans="2:30" ht="16.5" customHeight="1" x14ac:dyDescent="0.2">
      <c r="B60"/>
      <c r="C60"/>
      <c r="D60"/>
      <c r="E60"/>
      <c r="F60"/>
      <c r="G60"/>
      <c r="H60"/>
      <c r="I60"/>
      <c r="J60"/>
      <c r="K60"/>
      <c r="L60"/>
      <c r="M60" s="38"/>
      <c r="N60"/>
      <c r="O60"/>
      <c r="P60" s="38"/>
      <c r="Q60"/>
      <c r="R60" s="38"/>
      <c r="S60"/>
      <c r="T60"/>
      <c r="U60"/>
      <c r="V60"/>
      <c r="W60"/>
      <c r="X60"/>
      <c r="Y60"/>
      <c r="Z60"/>
      <c r="AA60"/>
      <c r="AB60"/>
      <c r="AC60"/>
      <c r="AD60"/>
    </row>
    <row r="61" spans="2:30" ht="16.5" customHeight="1" x14ac:dyDescent="0.2">
      <c r="B61"/>
      <c r="C61"/>
      <c r="D61"/>
      <c r="E61"/>
      <c r="F61"/>
      <c r="G61"/>
      <c r="H61"/>
      <c r="I61"/>
      <c r="J61"/>
      <c r="K61"/>
      <c r="L61"/>
      <c r="M61"/>
      <c r="N61"/>
      <c r="O61"/>
      <c r="P61" s="38"/>
      <c r="Q61"/>
      <c r="R61" s="38"/>
      <c r="S61"/>
      <c r="T61"/>
      <c r="U61"/>
      <c r="V61"/>
      <c r="W61"/>
      <c r="X61"/>
      <c r="Y61"/>
      <c r="Z61"/>
      <c r="AA61"/>
      <c r="AB61"/>
      <c r="AC61"/>
      <c r="AD61"/>
    </row>
    <row r="62" spans="2:30" ht="16.5" customHeight="1" x14ac:dyDescent="0.2">
      <c r="B62"/>
      <c r="C62"/>
      <c r="D62"/>
      <c r="E62"/>
      <c r="F62"/>
      <c r="G62"/>
      <c r="H62"/>
      <c r="I62"/>
      <c r="J62"/>
      <c r="K62"/>
      <c r="L62"/>
      <c r="M62"/>
      <c r="N62"/>
      <c r="O62" s="38"/>
      <c r="P62" s="38"/>
      <c r="Q62"/>
      <c r="R62" s="38"/>
      <c r="S62"/>
      <c r="T62"/>
      <c r="U62"/>
      <c r="V62"/>
      <c r="W62"/>
      <c r="X62"/>
      <c r="Y62"/>
      <c r="Z62"/>
      <c r="AA62"/>
      <c r="AB62"/>
      <c r="AC62"/>
      <c r="AD62"/>
    </row>
    <row r="63" spans="2:30" ht="16.5" customHeight="1" x14ac:dyDescent="0.2">
      <c r="B63"/>
      <c r="C63"/>
      <c r="D63"/>
      <c r="E63"/>
      <c r="F63"/>
      <c r="G63"/>
      <c r="H63"/>
      <c r="I63"/>
      <c r="J63"/>
      <c r="K63"/>
      <c r="L63"/>
      <c r="M63"/>
      <c r="N63"/>
      <c r="O63"/>
      <c r="P63"/>
      <c r="Q63"/>
      <c r="R63" s="38"/>
      <c r="S63"/>
      <c r="T63"/>
      <c r="U63"/>
      <c r="V63"/>
      <c r="W63"/>
      <c r="X63"/>
      <c r="Y63"/>
      <c r="Z63"/>
      <c r="AA63"/>
      <c r="AB63"/>
      <c r="AC63"/>
      <c r="AD63"/>
    </row>
    <row r="64" spans="2:30" ht="16.5" customHeight="1" x14ac:dyDescent="0.2">
      <c r="B64"/>
      <c r="C64"/>
      <c r="D64"/>
      <c r="E64"/>
      <c r="F64"/>
      <c r="G64"/>
      <c r="H64"/>
      <c r="I64"/>
      <c r="J64"/>
      <c r="K64"/>
      <c r="L64"/>
      <c r="M64"/>
      <c r="N64"/>
      <c r="O64"/>
      <c r="P64"/>
      <c r="Q64"/>
      <c r="R64" s="38"/>
      <c r="S64"/>
      <c r="T64"/>
      <c r="U64"/>
      <c r="V64"/>
      <c r="W64"/>
      <c r="X64"/>
      <c r="Y64"/>
      <c r="Z64"/>
      <c r="AA64"/>
      <c r="AB64"/>
      <c r="AC64"/>
      <c r="AD64"/>
    </row>
    <row r="65" spans="2:30" ht="16.5" customHeight="1" x14ac:dyDescent="0.2">
      <c r="B65"/>
      <c r="C65"/>
      <c r="D65"/>
      <c r="E65"/>
      <c r="F65"/>
      <c r="G65"/>
      <c r="H65"/>
      <c r="I65"/>
      <c r="J65"/>
      <c r="K65"/>
      <c r="L65"/>
      <c r="M65"/>
      <c r="N65"/>
      <c r="O65"/>
      <c r="P65"/>
      <c r="Q65"/>
      <c r="R65" s="38"/>
      <c r="S65"/>
      <c r="T65"/>
      <c r="U65"/>
      <c r="V65"/>
      <c r="W65"/>
      <c r="X65"/>
      <c r="Y65"/>
      <c r="Z65"/>
      <c r="AA65"/>
      <c r="AB65"/>
      <c r="AC65"/>
      <c r="AD65"/>
    </row>
    <row r="66" spans="2:30" ht="16.5" customHeight="1" x14ac:dyDescent="0.2">
      <c r="B66"/>
      <c r="C66"/>
      <c r="D66"/>
      <c r="E66"/>
      <c r="F66"/>
      <c r="G66"/>
      <c r="H66"/>
      <c r="I66"/>
      <c r="J66"/>
      <c r="K66"/>
      <c r="L66"/>
      <c r="M66"/>
      <c r="N66"/>
      <c r="O66"/>
      <c r="P66"/>
      <c r="Q66"/>
      <c r="R66" s="38"/>
      <c r="S66"/>
      <c r="T66"/>
      <c r="U66"/>
      <c r="V66"/>
      <c r="W66"/>
      <c r="X66"/>
      <c r="Y66"/>
      <c r="Z66"/>
      <c r="AA66"/>
      <c r="AB66"/>
      <c r="AC66"/>
      <c r="AD66"/>
    </row>
    <row r="67" spans="2:30" ht="16.5" customHeight="1" x14ac:dyDescent="0.2">
      <c r="B67"/>
      <c r="C67"/>
      <c r="D67"/>
      <c r="E67"/>
      <c r="F67"/>
      <c r="G67"/>
      <c r="H67"/>
      <c r="I67"/>
      <c r="J67"/>
      <c r="K67"/>
      <c r="L67"/>
      <c r="M67"/>
      <c r="N67"/>
      <c r="O67"/>
      <c r="P67"/>
      <c r="Q67"/>
      <c r="R67" s="38"/>
      <c r="S67"/>
      <c r="T67"/>
      <c r="U67"/>
      <c r="V67"/>
      <c r="W67"/>
      <c r="X67"/>
      <c r="Y67"/>
      <c r="Z67"/>
      <c r="AA67"/>
      <c r="AB67"/>
      <c r="AC67"/>
      <c r="AD67"/>
    </row>
    <row r="68" spans="2:30" ht="16.5" customHeight="1" x14ac:dyDescent="0.2">
      <c r="B68"/>
      <c r="C68"/>
      <c r="D68"/>
      <c r="E68"/>
      <c r="F68"/>
      <c r="G68"/>
      <c r="H68"/>
      <c r="I68"/>
      <c r="J68"/>
      <c r="K68"/>
      <c r="L68"/>
      <c r="M68"/>
      <c r="N68"/>
      <c r="O68"/>
      <c r="P68"/>
      <c r="Q68"/>
      <c r="R68" s="38"/>
      <c r="S68"/>
      <c r="T68"/>
      <c r="U68"/>
      <c r="V68"/>
      <c r="W68"/>
      <c r="X68"/>
      <c r="Y68"/>
      <c r="Z68"/>
      <c r="AA68"/>
      <c r="AB68"/>
      <c r="AC68"/>
      <c r="AD68"/>
    </row>
    <row r="69" spans="2:30" ht="16.5" customHeight="1" x14ac:dyDescent="0.2">
      <c r="B69"/>
      <c r="C69"/>
      <c r="D69"/>
      <c r="E69"/>
      <c r="F69"/>
      <c r="G69"/>
      <c r="H69"/>
      <c r="I69"/>
      <c r="J69"/>
      <c r="K69"/>
      <c r="L69"/>
      <c r="M69"/>
      <c r="N69"/>
      <c r="O69"/>
      <c r="P69"/>
      <c r="Q69"/>
      <c r="R69" s="38"/>
      <c r="S69"/>
      <c r="T69"/>
      <c r="U69"/>
      <c r="V69"/>
      <c r="W69"/>
      <c r="X69"/>
      <c r="Y69"/>
      <c r="Z69"/>
      <c r="AA69"/>
      <c r="AB69"/>
      <c r="AC69"/>
      <c r="AD69"/>
    </row>
    <row r="70" spans="2:30" ht="16.5" customHeight="1" x14ac:dyDescent="0.2">
      <c r="B70"/>
      <c r="C70"/>
      <c r="D70"/>
      <c r="E70"/>
      <c r="F70"/>
      <c r="G70"/>
      <c r="H70"/>
      <c r="I70"/>
      <c r="J70"/>
      <c r="K70"/>
      <c r="L70"/>
      <c r="M70"/>
      <c r="N70"/>
      <c r="O70"/>
      <c r="P70"/>
      <c r="Q70"/>
      <c r="R70" s="38"/>
      <c r="S70"/>
      <c r="T70"/>
      <c r="U70"/>
      <c r="V70"/>
      <c r="W70"/>
      <c r="X70"/>
      <c r="Y70"/>
      <c r="Z70"/>
      <c r="AA70"/>
      <c r="AB70"/>
      <c r="AC70"/>
      <c r="AD70"/>
    </row>
    <row r="71" spans="2:30" ht="16.5" customHeight="1" x14ac:dyDescent="0.2">
      <c r="B71"/>
      <c r="C71"/>
      <c r="D71"/>
      <c r="E71"/>
      <c r="F71"/>
      <c r="G71"/>
      <c r="H71"/>
      <c r="I71"/>
      <c r="J71"/>
      <c r="K71"/>
      <c r="L71"/>
      <c r="M71"/>
      <c r="N71"/>
      <c r="O71"/>
      <c r="P71"/>
      <c r="Q71"/>
      <c r="R71" s="38"/>
      <c r="S71"/>
      <c r="T71"/>
      <c r="U71"/>
      <c r="V71"/>
      <c r="W71"/>
      <c r="X71"/>
      <c r="Y71"/>
      <c r="Z71"/>
      <c r="AA71"/>
      <c r="AB71"/>
      <c r="AC71"/>
      <c r="AD71"/>
    </row>
    <row r="72" spans="2:30" ht="16.5" customHeight="1" x14ac:dyDescent="0.2">
      <c r="B72"/>
      <c r="C72"/>
      <c r="D72"/>
      <c r="E72"/>
      <c r="F72"/>
      <c r="G72"/>
      <c r="H72"/>
      <c r="I72"/>
      <c r="J72"/>
      <c r="K72"/>
      <c r="L72"/>
      <c r="M72"/>
      <c r="N72"/>
      <c r="O72"/>
      <c r="P72"/>
      <c r="Q72"/>
      <c r="R72" s="38"/>
      <c r="S72"/>
      <c r="T72"/>
      <c r="U72"/>
      <c r="V72"/>
      <c r="W72"/>
      <c r="X72"/>
      <c r="Y72"/>
      <c r="Z72"/>
      <c r="AA72"/>
      <c r="AB72"/>
      <c r="AC72"/>
      <c r="AD72"/>
    </row>
    <row r="73" spans="2:30" ht="16.5" customHeight="1" x14ac:dyDescent="0.2">
      <c r="B73"/>
      <c r="C73"/>
      <c r="D73"/>
      <c r="E73"/>
      <c r="F73"/>
      <c r="G73"/>
      <c r="H73"/>
      <c r="I73"/>
      <c r="J73"/>
      <c r="K73"/>
      <c r="L73"/>
      <c r="M73"/>
      <c r="N73"/>
      <c r="O73"/>
      <c r="P73"/>
      <c r="Q73"/>
      <c r="R73" s="38"/>
      <c r="S73"/>
      <c r="T73"/>
      <c r="U73"/>
      <c r="V73"/>
      <c r="W73"/>
      <c r="X73"/>
      <c r="Y73"/>
      <c r="Z73"/>
      <c r="AA73"/>
      <c r="AB73"/>
      <c r="AC73"/>
      <c r="AD73"/>
    </row>
    <row r="74" spans="2:30" ht="16.5" customHeight="1" x14ac:dyDescent="0.2">
      <c r="B74"/>
      <c r="C74"/>
      <c r="D74"/>
      <c r="E74"/>
      <c r="F74"/>
      <c r="G74"/>
      <c r="H74"/>
      <c r="I74"/>
      <c r="J74"/>
      <c r="K74"/>
      <c r="L74"/>
      <c r="M74"/>
      <c r="N74"/>
      <c r="O74"/>
      <c r="P74"/>
      <c r="Q74"/>
      <c r="R74" s="38"/>
      <c r="S74"/>
      <c r="T74"/>
      <c r="U74"/>
      <c r="V74"/>
      <c r="W74"/>
      <c r="X74"/>
      <c r="Y74"/>
      <c r="Z74"/>
      <c r="AA74"/>
      <c r="AB74"/>
      <c r="AC74"/>
      <c r="AD74"/>
    </row>
    <row r="75" spans="2:30" ht="16.5" customHeight="1" x14ac:dyDescent="0.2">
      <c r="B75"/>
      <c r="C75"/>
      <c r="D75"/>
      <c r="E75"/>
      <c r="F75"/>
      <c r="G75"/>
      <c r="H75"/>
      <c r="I75"/>
      <c r="J75"/>
      <c r="K75"/>
      <c r="L75"/>
      <c r="M75"/>
      <c r="N75"/>
      <c r="O75"/>
      <c r="P75"/>
      <c r="Q75"/>
      <c r="R75" s="38"/>
      <c r="S75"/>
      <c r="T75"/>
      <c r="U75"/>
      <c r="V75"/>
      <c r="W75"/>
      <c r="X75"/>
      <c r="Y75"/>
      <c r="Z75"/>
      <c r="AA75"/>
      <c r="AB75"/>
      <c r="AC75"/>
      <c r="AD75"/>
    </row>
    <row r="76" spans="2:30" ht="16.5" customHeight="1" x14ac:dyDescent="0.2">
      <c r="B76"/>
      <c r="C76"/>
      <c r="D76"/>
      <c r="E76"/>
      <c r="F76"/>
      <c r="G76"/>
      <c r="H76"/>
      <c r="I76"/>
      <c r="J76"/>
      <c r="K76"/>
      <c r="L76"/>
      <c r="M76"/>
      <c r="N76"/>
      <c r="O76"/>
      <c r="P76"/>
      <c r="Q76"/>
      <c r="R76" s="38"/>
      <c r="S76"/>
      <c r="T76"/>
      <c r="U76"/>
      <c r="V76"/>
      <c r="W76"/>
      <c r="X76"/>
      <c r="Y76"/>
      <c r="Z76"/>
      <c r="AA76"/>
      <c r="AB76"/>
      <c r="AC76"/>
      <c r="AD76"/>
    </row>
    <row r="77" spans="2:30" ht="16.5" customHeight="1" x14ac:dyDescent="0.2">
      <c r="B77"/>
      <c r="C77"/>
      <c r="D77"/>
      <c r="E77"/>
      <c r="F77"/>
      <c r="G77"/>
      <c r="H77"/>
      <c r="I77"/>
      <c r="J77"/>
      <c r="K77"/>
      <c r="L77"/>
      <c r="M77"/>
      <c r="N77"/>
      <c r="O77"/>
      <c r="P77"/>
      <c r="Q77"/>
      <c r="R77" s="38"/>
      <c r="S77"/>
      <c r="T77"/>
      <c r="U77"/>
      <c r="V77"/>
      <c r="W77"/>
      <c r="X77"/>
      <c r="Y77"/>
      <c r="Z77"/>
      <c r="AA77"/>
      <c r="AB77"/>
      <c r="AC77"/>
      <c r="AD77"/>
    </row>
    <row r="78" spans="2:30" ht="16.5" customHeight="1" x14ac:dyDescent="0.2">
      <c r="B78"/>
      <c r="C78"/>
      <c r="D78"/>
      <c r="E78"/>
      <c r="F78"/>
      <c r="G78"/>
      <c r="H78"/>
      <c r="I78"/>
      <c r="J78"/>
      <c r="K78"/>
      <c r="L78"/>
      <c r="M78"/>
      <c r="N78"/>
      <c r="O78"/>
      <c r="P78"/>
      <c r="Q78"/>
      <c r="R78" s="38"/>
      <c r="S78"/>
      <c r="T78"/>
      <c r="U78"/>
      <c r="V78"/>
      <c r="W78"/>
      <c r="X78"/>
      <c r="Y78"/>
      <c r="Z78"/>
      <c r="AA78"/>
      <c r="AB78"/>
      <c r="AC78"/>
      <c r="AD78"/>
    </row>
    <row r="79" spans="2:30" ht="16.5" customHeight="1" x14ac:dyDescent="0.2">
      <c r="B79"/>
      <c r="C79"/>
      <c r="D79"/>
      <c r="E79"/>
      <c r="F79"/>
      <c r="G79"/>
      <c r="H79"/>
      <c r="I79"/>
      <c r="J79"/>
      <c r="K79"/>
      <c r="L79"/>
      <c r="M79"/>
      <c r="N79"/>
      <c r="O79"/>
      <c r="P79"/>
      <c r="Q79"/>
      <c r="R79" s="38"/>
      <c r="S79"/>
      <c r="T79"/>
      <c r="U79"/>
      <c r="V79"/>
      <c r="W79"/>
      <c r="X79"/>
      <c r="Y79"/>
      <c r="Z79"/>
      <c r="AA79"/>
      <c r="AB79"/>
      <c r="AC79"/>
      <c r="AD79"/>
    </row>
    <row r="80" spans="2:30" ht="16.5" customHeight="1" x14ac:dyDescent="0.2">
      <c r="B80"/>
      <c r="C80"/>
      <c r="D80"/>
      <c r="E80"/>
      <c r="F80"/>
      <c r="G80"/>
      <c r="H80"/>
      <c r="I80"/>
      <c r="J80"/>
      <c r="K80"/>
      <c r="L80"/>
      <c r="M80"/>
      <c r="N80"/>
      <c r="O80"/>
      <c r="P80" s="38"/>
      <c r="Q80"/>
      <c r="R80" s="38"/>
      <c r="S80"/>
      <c r="T80"/>
      <c r="U80"/>
      <c r="V80"/>
      <c r="W80"/>
      <c r="X80"/>
      <c r="Y80"/>
      <c r="Z80"/>
      <c r="AA80"/>
      <c r="AB80"/>
      <c r="AC80"/>
      <c r="AD80"/>
    </row>
    <row r="81" spans="2:30" ht="16.5" customHeight="1" x14ac:dyDescent="0.2">
      <c r="B81"/>
      <c r="C81"/>
      <c r="D81"/>
      <c r="E81"/>
      <c r="F81"/>
      <c r="G81"/>
      <c r="H81"/>
      <c r="I81"/>
      <c r="J81"/>
      <c r="K81"/>
      <c r="L81"/>
      <c r="M81"/>
      <c r="N81"/>
      <c r="O81"/>
      <c r="P81" s="38"/>
      <c r="Q81"/>
      <c r="R81" s="38"/>
      <c r="S81"/>
      <c r="T81"/>
      <c r="U81"/>
      <c r="V81"/>
      <c r="W81"/>
      <c r="X81"/>
      <c r="Y81"/>
      <c r="Z81"/>
      <c r="AA81"/>
      <c r="AB81"/>
      <c r="AC81"/>
      <c r="AD81"/>
    </row>
    <row r="82" spans="2:30" ht="16.5" customHeight="1" x14ac:dyDescent="0.2">
      <c r="B82"/>
      <c r="C82"/>
      <c r="D82"/>
      <c r="E82"/>
      <c r="F82"/>
      <c r="G82"/>
      <c r="H82"/>
      <c r="I82"/>
      <c r="J82"/>
      <c r="K82"/>
      <c r="L82"/>
      <c r="M82"/>
      <c r="N82"/>
      <c r="O82"/>
      <c r="P82" s="38"/>
      <c r="Q82" s="38"/>
      <c r="R82" s="38"/>
      <c r="S82"/>
      <c r="T82"/>
      <c r="U82"/>
      <c r="V82"/>
      <c r="W82"/>
      <c r="X82"/>
      <c r="Y82"/>
      <c r="Z82"/>
      <c r="AA82"/>
      <c r="AB82"/>
      <c r="AC82"/>
      <c r="AD82"/>
    </row>
    <row r="83" spans="2:30" ht="16.5" customHeight="1" x14ac:dyDescent="0.2">
      <c r="B83"/>
      <c r="C83"/>
      <c r="D83"/>
      <c r="E83"/>
      <c r="F83"/>
      <c r="G83"/>
      <c r="H83"/>
      <c r="I83"/>
      <c r="J83"/>
      <c r="K83"/>
      <c r="L83"/>
      <c r="M83"/>
      <c r="N83"/>
      <c r="O83"/>
      <c r="P83" s="38"/>
      <c r="Q83" s="38"/>
      <c r="R83" s="38"/>
      <c r="S83"/>
      <c r="T83"/>
      <c r="U83"/>
      <c r="V83"/>
      <c r="W83"/>
      <c r="X83"/>
      <c r="Y83"/>
      <c r="Z83"/>
      <c r="AA83"/>
      <c r="AB83"/>
      <c r="AC83"/>
      <c r="AD83"/>
    </row>
    <row r="84" spans="2:30" ht="16.5" customHeight="1" x14ac:dyDescent="0.2">
      <c r="B84"/>
      <c r="C84"/>
      <c r="D84"/>
      <c r="E84"/>
      <c r="F84"/>
      <c r="G84"/>
      <c r="H84"/>
      <c r="I84"/>
      <c r="J84"/>
      <c r="K84"/>
      <c r="L84"/>
      <c r="M84"/>
      <c r="N84"/>
      <c r="O84"/>
      <c r="P84" s="38"/>
      <c r="Q84" s="38"/>
      <c r="R84" s="38"/>
      <c r="S84"/>
      <c r="T84"/>
      <c r="U84"/>
      <c r="V84"/>
      <c r="W84"/>
      <c r="X84"/>
      <c r="Y84"/>
      <c r="Z84"/>
      <c r="AA84"/>
      <c r="AB84"/>
      <c r="AC84"/>
      <c r="AD84"/>
    </row>
    <row r="85" spans="2:30" ht="16.5" customHeight="1" x14ac:dyDescent="0.2">
      <c r="B85"/>
      <c r="C85"/>
      <c r="D85"/>
      <c r="E85"/>
      <c r="F85"/>
      <c r="G85"/>
      <c r="H85"/>
      <c r="I85"/>
      <c r="J85"/>
      <c r="K85"/>
      <c r="L85"/>
      <c r="M85"/>
      <c r="N85"/>
      <c r="O85"/>
      <c r="P85" s="38"/>
      <c r="Q85" s="38"/>
      <c r="R85" s="38"/>
      <c r="S85"/>
      <c r="T85"/>
      <c r="U85"/>
      <c r="V85"/>
      <c r="W85"/>
      <c r="X85"/>
      <c r="Y85"/>
      <c r="Z85"/>
      <c r="AA85"/>
      <c r="AB85"/>
      <c r="AC85"/>
      <c r="AD85"/>
    </row>
    <row r="86" spans="2:30" ht="16.5" customHeight="1" x14ac:dyDescent="0.2">
      <c r="B86"/>
      <c r="C86"/>
      <c r="D86"/>
      <c r="E86"/>
      <c r="F86"/>
      <c r="G86"/>
      <c r="H86"/>
      <c r="I86"/>
      <c r="J86"/>
      <c r="K86"/>
      <c r="L86"/>
      <c r="M86"/>
      <c r="N86"/>
      <c r="O86"/>
      <c r="P86" s="38"/>
      <c r="Q86" s="38"/>
      <c r="R86" s="38"/>
      <c r="S86"/>
      <c r="T86"/>
      <c r="U86"/>
      <c r="V86"/>
      <c r="W86"/>
      <c r="X86"/>
      <c r="Y86"/>
      <c r="Z86"/>
      <c r="AA86"/>
      <c r="AB86"/>
      <c r="AC86"/>
      <c r="AD86"/>
    </row>
    <row r="87" spans="2:30" ht="16.5" customHeight="1" x14ac:dyDescent="0.2">
      <c r="B87"/>
      <c r="C87"/>
      <c r="D87"/>
      <c r="E87"/>
      <c r="F87"/>
      <c r="G87"/>
      <c r="H87"/>
      <c r="I87"/>
      <c r="J87"/>
      <c r="K87"/>
      <c r="L87"/>
      <c r="M87"/>
      <c r="N87"/>
      <c r="O87"/>
      <c r="P87" s="38"/>
      <c r="Q87" s="38"/>
      <c r="R87" s="38"/>
      <c r="S87"/>
      <c r="T87"/>
      <c r="U87"/>
      <c r="V87"/>
      <c r="W87"/>
      <c r="X87"/>
      <c r="Y87"/>
      <c r="Z87"/>
      <c r="AA87"/>
      <c r="AB87"/>
      <c r="AC87"/>
      <c r="AD87"/>
    </row>
    <row r="88" spans="2:30" ht="16.5" customHeight="1" x14ac:dyDescent="0.2">
      <c r="B88"/>
      <c r="C88"/>
      <c r="D88"/>
      <c r="E88"/>
      <c r="F88"/>
      <c r="G88"/>
      <c r="H88"/>
      <c r="I88"/>
      <c r="J88"/>
      <c r="K88"/>
      <c r="L88"/>
      <c r="M88"/>
      <c r="N88"/>
      <c r="O88"/>
      <c r="P88" s="38"/>
      <c r="Q88" s="38"/>
      <c r="R88" s="38"/>
      <c r="S88"/>
      <c r="T88"/>
      <c r="U88"/>
      <c r="V88"/>
      <c r="W88"/>
      <c r="X88"/>
      <c r="Y88"/>
      <c r="Z88"/>
      <c r="AA88"/>
      <c r="AB88"/>
      <c r="AC88"/>
      <c r="AD88"/>
    </row>
    <row r="89" spans="2:30" ht="16.5" customHeight="1" x14ac:dyDescent="0.2">
      <c r="B89"/>
      <c r="C89"/>
      <c r="D89"/>
      <c r="E89"/>
      <c r="F89"/>
      <c r="G89"/>
      <c r="H89"/>
      <c r="I89"/>
      <c r="J89"/>
      <c r="K89"/>
      <c r="L89"/>
      <c r="M89"/>
      <c r="N89"/>
      <c r="O89"/>
      <c r="P89" s="38"/>
      <c r="Q89" s="38"/>
      <c r="R89" s="38"/>
      <c r="S89"/>
      <c r="T89"/>
      <c r="U89"/>
      <c r="V89"/>
      <c r="W89"/>
      <c r="X89"/>
      <c r="Y89"/>
      <c r="Z89"/>
      <c r="AA89"/>
      <c r="AB89"/>
      <c r="AC89"/>
      <c r="AD89"/>
    </row>
    <row r="90" spans="2:30" ht="16.5" customHeight="1" x14ac:dyDescent="0.2">
      <c r="B90"/>
      <c r="C90"/>
      <c r="D90"/>
      <c r="E90"/>
      <c r="F90"/>
      <c r="G90"/>
      <c r="H90"/>
      <c r="I90"/>
      <c r="J90"/>
      <c r="K90"/>
      <c r="L90"/>
      <c r="M90"/>
      <c r="N90"/>
      <c r="O90"/>
      <c r="P90" s="38"/>
      <c r="Q90" s="38"/>
      <c r="R90" s="38"/>
      <c r="S90" s="2"/>
      <c r="T90"/>
      <c r="U90"/>
      <c r="V90"/>
      <c r="W90"/>
      <c r="X90"/>
      <c r="Y90"/>
      <c r="Z90"/>
      <c r="AA90"/>
      <c r="AB90"/>
      <c r="AC90"/>
      <c r="AD90"/>
    </row>
    <row r="91" spans="2:30" ht="16.5" customHeight="1" x14ac:dyDescent="0.2">
      <c r="B91"/>
      <c r="C91"/>
      <c r="D91"/>
      <c r="E91"/>
      <c r="F91"/>
      <c r="G91"/>
      <c r="H91"/>
      <c r="I91"/>
      <c r="J91"/>
      <c r="K91"/>
      <c r="L91"/>
      <c r="M91"/>
      <c r="N91"/>
      <c r="O91"/>
      <c r="P91" s="38"/>
      <c r="Q91" s="38"/>
      <c r="R91" s="38"/>
      <c r="S91" s="2"/>
      <c r="T91"/>
      <c r="U91"/>
      <c r="V91"/>
      <c r="W91"/>
      <c r="X91"/>
      <c r="Y91"/>
      <c r="Z91"/>
      <c r="AA91"/>
      <c r="AB91"/>
      <c r="AC91"/>
      <c r="AD91"/>
    </row>
    <row r="92" spans="2:30" ht="16.5" customHeight="1" x14ac:dyDescent="0.2">
      <c r="B92"/>
      <c r="C92"/>
      <c r="D92"/>
      <c r="E92"/>
      <c r="F92"/>
      <c r="G92"/>
      <c r="H92"/>
      <c r="I92"/>
      <c r="J92"/>
      <c r="K92"/>
      <c r="L92"/>
      <c r="M92"/>
      <c r="N92"/>
      <c r="O92"/>
      <c r="P92" s="38"/>
      <c r="Q92" s="38"/>
      <c r="R92" s="38"/>
      <c r="S92" s="2"/>
      <c r="T92"/>
      <c r="U92"/>
      <c r="V92"/>
      <c r="W92"/>
      <c r="X92"/>
      <c r="Y92"/>
      <c r="Z92"/>
      <c r="AA92"/>
      <c r="AB92"/>
      <c r="AC92"/>
      <c r="AD92"/>
    </row>
    <row r="93" spans="2:30" ht="16.5" customHeight="1" x14ac:dyDescent="0.2">
      <c r="B93"/>
      <c r="C93"/>
      <c r="D93"/>
      <c r="E93"/>
      <c r="F93"/>
      <c r="G93"/>
      <c r="H93"/>
      <c r="I93"/>
      <c r="J93"/>
      <c r="K93"/>
      <c r="L93"/>
      <c r="M93"/>
      <c r="N93"/>
      <c r="O93"/>
      <c r="P93" s="38"/>
      <c r="Q93" s="38"/>
      <c r="R93" s="38"/>
      <c r="S93" s="2"/>
      <c r="T93"/>
      <c r="U93"/>
      <c r="V93"/>
      <c r="W93"/>
      <c r="X93"/>
      <c r="Y93"/>
      <c r="Z93"/>
      <c r="AA93"/>
      <c r="AB93"/>
      <c r="AC93"/>
      <c r="AD93"/>
    </row>
    <row r="94" spans="2:30" ht="16.5" customHeight="1" x14ac:dyDescent="0.2">
      <c r="B94"/>
      <c r="C94"/>
      <c r="D94"/>
      <c r="E94"/>
      <c r="F94"/>
      <c r="G94"/>
      <c r="H94"/>
      <c r="I94"/>
      <c r="J94"/>
      <c r="K94"/>
      <c r="L94"/>
      <c r="M94"/>
      <c r="N94"/>
      <c r="O94"/>
      <c r="P94" s="38"/>
      <c r="Q94" s="38"/>
      <c r="R94" s="38"/>
      <c r="S94" s="2"/>
      <c r="T94"/>
      <c r="U94"/>
      <c r="V94"/>
      <c r="W94"/>
      <c r="X94"/>
      <c r="Y94"/>
      <c r="Z94"/>
      <c r="AA94"/>
      <c r="AB94"/>
      <c r="AC94"/>
      <c r="AD94"/>
    </row>
    <row r="95" spans="2:30" ht="16.5" customHeight="1" x14ac:dyDescent="0.2">
      <c r="B95"/>
      <c r="C95"/>
      <c r="D95"/>
      <c r="E95"/>
      <c r="F95"/>
      <c r="G95"/>
      <c r="H95"/>
      <c r="I95"/>
      <c r="J95"/>
      <c r="K95"/>
      <c r="L95"/>
      <c r="M95"/>
      <c r="N95"/>
      <c r="O95"/>
      <c r="P95" s="38"/>
      <c r="Q95" s="38"/>
      <c r="R95" s="38"/>
      <c r="S95" s="2"/>
      <c r="T95"/>
      <c r="U95"/>
      <c r="V95"/>
      <c r="W95"/>
      <c r="X95"/>
      <c r="Y95"/>
      <c r="Z95"/>
      <c r="AA95"/>
      <c r="AB95"/>
      <c r="AC95"/>
      <c r="AD95"/>
    </row>
    <row r="96" spans="2:30" ht="16.5" customHeight="1" x14ac:dyDescent="0.2">
      <c r="B96"/>
      <c r="C96"/>
      <c r="D96"/>
      <c r="E96"/>
      <c r="F96"/>
      <c r="G96"/>
      <c r="H96"/>
      <c r="I96"/>
      <c r="J96"/>
      <c r="K96"/>
      <c r="L96"/>
      <c r="M96"/>
      <c r="N96"/>
      <c r="O96"/>
      <c r="P96" s="38"/>
      <c r="Q96" s="38"/>
      <c r="R96" s="38"/>
      <c r="S96" s="2"/>
      <c r="T96"/>
      <c r="U96"/>
      <c r="V96"/>
      <c r="W96"/>
      <c r="X96"/>
      <c r="Y96"/>
      <c r="Z96"/>
      <c r="AA96"/>
      <c r="AB96"/>
      <c r="AC96"/>
      <c r="AD96"/>
    </row>
    <row r="97" spans="2:30" ht="16.5" customHeight="1" x14ac:dyDescent="0.2">
      <c r="B97"/>
      <c r="C97"/>
      <c r="D97"/>
      <c r="E97"/>
      <c r="F97"/>
      <c r="G97"/>
      <c r="H97"/>
      <c r="I97"/>
      <c r="J97"/>
      <c r="K97"/>
      <c r="L97"/>
      <c r="M97"/>
      <c r="N97"/>
      <c r="O97"/>
      <c r="P97" s="38"/>
      <c r="Q97" s="38"/>
      <c r="R97" s="38"/>
      <c r="S97" s="2"/>
      <c r="T97"/>
      <c r="U97"/>
      <c r="V97"/>
      <c r="W97"/>
      <c r="X97"/>
      <c r="Y97"/>
      <c r="Z97"/>
      <c r="AA97"/>
      <c r="AB97"/>
      <c r="AC97"/>
      <c r="AD97"/>
    </row>
    <row r="98" spans="2:30" ht="16.5" customHeight="1" x14ac:dyDescent="0.2">
      <c r="B98"/>
      <c r="C98"/>
      <c r="D98"/>
      <c r="E98"/>
      <c r="F98"/>
      <c r="G98"/>
      <c r="H98"/>
      <c r="I98"/>
      <c r="J98"/>
      <c r="K98"/>
      <c r="L98"/>
      <c r="M98"/>
      <c r="N98"/>
      <c r="O98"/>
      <c r="P98" s="38"/>
      <c r="Q98" s="38"/>
      <c r="R98" s="38"/>
      <c r="S98" s="2"/>
      <c r="T98"/>
      <c r="U98"/>
      <c r="V98"/>
      <c r="W98"/>
      <c r="X98"/>
      <c r="Y98"/>
      <c r="Z98"/>
      <c r="AA98"/>
      <c r="AB98"/>
      <c r="AC98"/>
      <c r="AD98"/>
    </row>
    <row r="99" spans="2:30" ht="16.5" customHeight="1" x14ac:dyDescent="0.2">
      <c r="B99"/>
      <c r="C99"/>
      <c r="D99"/>
      <c r="E99"/>
      <c r="F99"/>
      <c r="G99"/>
      <c r="H99"/>
      <c r="I99"/>
      <c r="J99"/>
      <c r="K99"/>
      <c r="L99"/>
      <c r="M99"/>
      <c r="N99"/>
      <c r="O99"/>
      <c r="P99" s="38"/>
      <c r="Q99" s="38"/>
      <c r="R99" s="38"/>
      <c r="S99" s="2"/>
      <c r="T99"/>
      <c r="U99"/>
      <c r="V99"/>
      <c r="W99"/>
      <c r="X99"/>
      <c r="Y99"/>
      <c r="Z99"/>
      <c r="AA99"/>
      <c r="AB99"/>
      <c r="AC99"/>
      <c r="AD99"/>
    </row>
    <row r="100" spans="2:30" ht="16.5" customHeight="1" x14ac:dyDescent="0.2">
      <c r="B100"/>
      <c r="C100"/>
      <c r="D100"/>
      <c r="E100"/>
      <c r="F100" s="2"/>
      <c r="G100"/>
      <c r="H100"/>
      <c r="I100"/>
      <c r="J100"/>
      <c r="K100"/>
      <c r="L100"/>
      <c r="M100"/>
      <c r="N100"/>
      <c r="O100"/>
      <c r="P100" s="38"/>
      <c r="Q100" s="38"/>
      <c r="R100" s="38"/>
      <c r="S100" s="2"/>
      <c r="T100"/>
      <c r="U100"/>
      <c r="V100"/>
      <c r="W100"/>
      <c r="X100"/>
      <c r="Y100"/>
      <c r="Z100"/>
      <c r="AA100"/>
      <c r="AB100"/>
      <c r="AC100"/>
      <c r="AD100"/>
    </row>
    <row r="101" spans="2:30" ht="16.5" customHeight="1" x14ac:dyDescent="0.2">
      <c r="B101"/>
      <c r="C101"/>
      <c r="D101"/>
      <c r="E101"/>
      <c r="F101" s="2"/>
      <c r="G101"/>
      <c r="H101"/>
      <c r="I101"/>
      <c r="J101"/>
      <c r="K101"/>
      <c r="L101"/>
      <c r="M101"/>
      <c r="N101"/>
      <c r="O101"/>
      <c r="P101" s="38"/>
      <c r="Q101" s="38"/>
      <c r="R101" s="38"/>
      <c r="S101" s="2"/>
      <c r="T101"/>
      <c r="U101"/>
      <c r="V101"/>
      <c r="W101"/>
      <c r="X101"/>
      <c r="Y101"/>
      <c r="Z101"/>
      <c r="AA101"/>
      <c r="AB101"/>
      <c r="AC101"/>
      <c r="AD101"/>
    </row>
    <row r="102" spans="2:30" ht="16.5" customHeight="1" x14ac:dyDescent="0.2">
      <c r="B102"/>
      <c r="C102"/>
      <c r="D102"/>
      <c r="E102" s="2"/>
      <c r="F102" s="2"/>
      <c r="G102"/>
      <c r="H102"/>
      <c r="I102"/>
      <c r="J102"/>
      <c r="K102"/>
      <c r="L102"/>
      <c r="M102"/>
      <c r="N102"/>
      <c r="O102"/>
      <c r="P102" s="38"/>
      <c r="Q102" s="38"/>
      <c r="R102" s="38"/>
      <c r="S102" s="2"/>
      <c r="T102"/>
      <c r="U102"/>
      <c r="V102"/>
      <c r="W102"/>
      <c r="X102"/>
      <c r="Y102"/>
      <c r="Z102"/>
      <c r="AA102"/>
      <c r="AB102"/>
      <c r="AC102"/>
      <c r="AD102"/>
    </row>
    <row r="103" spans="2:30" ht="16.5" customHeight="1" x14ac:dyDescent="0.2">
      <c r="B103"/>
      <c r="C103"/>
      <c r="D103"/>
      <c r="E103" s="2"/>
      <c r="F103" s="2"/>
      <c r="G103"/>
      <c r="H103"/>
      <c r="I103"/>
      <c r="J103"/>
      <c r="K103"/>
      <c r="L103"/>
      <c r="M103"/>
      <c r="N103"/>
      <c r="O103"/>
      <c r="P103" s="38"/>
      <c r="Q103" s="38"/>
      <c r="R103" s="38"/>
      <c r="S103" s="2"/>
      <c r="T103"/>
      <c r="U103"/>
      <c r="V103"/>
      <c r="W103"/>
      <c r="X103"/>
      <c r="Y103"/>
      <c r="Z103"/>
      <c r="AA103"/>
      <c r="AB103"/>
      <c r="AC103"/>
      <c r="AD103"/>
    </row>
    <row r="104" spans="2:30" ht="16.5" customHeight="1" x14ac:dyDescent="0.2">
      <c r="B104"/>
      <c r="C104"/>
      <c r="D104"/>
      <c r="E104" s="2"/>
      <c r="F104" s="2"/>
      <c r="G104"/>
      <c r="H104"/>
      <c r="I104"/>
      <c r="J104"/>
      <c r="K104"/>
      <c r="L104"/>
      <c r="M104"/>
      <c r="N104"/>
      <c r="O104"/>
      <c r="P104" s="38"/>
      <c r="Q104" s="38"/>
      <c r="R104" s="38"/>
      <c r="S104" s="2"/>
      <c r="T104"/>
      <c r="U104"/>
      <c r="V104"/>
      <c r="W104"/>
      <c r="X104"/>
      <c r="Y104"/>
      <c r="Z104"/>
      <c r="AA104"/>
      <c r="AB104"/>
      <c r="AC104"/>
      <c r="AD104"/>
    </row>
    <row r="105" spans="2:30" ht="16.5" customHeight="1" x14ac:dyDescent="0.2">
      <c r="B105"/>
      <c r="C105"/>
      <c r="D105"/>
      <c r="E105" s="2"/>
      <c r="F105" s="2"/>
      <c r="G105"/>
      <c r="H105"/>
      <c r="I105"/>
      <c r="J105"/>
      <c r="K105"/>
      <c r="L105"/>
      <c r="M105"/>
      <c r="N105"/>
      <c r="O105"/>
      <c r="P105" s="38"/>
      <c r="Q105" s="38"/>
      <c r="R105" s="38"/>
      <c r="S105" s="2"/>
      <c r="T105"/>
      <c r="U105"/>
      <c r="V105"/>
      <c r="W105"/>
      <c r="X105"/>
      <c r="Y105"/>
      <c r="Z105"/>
      <c r="AA105"/>
      <c r="AB105"/>
      <c r="AC105"/>
      <c r="AD105"/>
    </row>
    <row r="106" spans="2:30" ht="16.5" customHeight="1" x14ac:dyDescent="0.2">
      <c r="B106"/>
      <c r="C106"/>
      <c r="D106"/>
      <c r="E106" s="2"/>
      <c r="F106" s="2"/>
      <c r="G106"/>
      <c r="H106"/>
      <c r="I106"/>
      <c r="J106"/>
      <c r="K106"/>
      <c r="L106"/>
      <c r="M106"/>
      <c r="N106"/>
      <c r="O106"/>
      <c r="P106" s="38"/>
      <c r="Q106" s="38"/>
      <c r="R106" s="38"/>
      <c r="S106" s="2"/>
      <c r="T106"/>
      <c r="U106"/>
      <c r="V106"/>
      <c r="W106"/>
      <c r="X106"/>
      <c r="Y106"/>
      <c r="Z106"/>
      <c r="AA106"/>
      <c r="AB106"/>
      <c r="AC106"/>
      <c r="AD106"/>
    </row>
    <row r="107" spans="2:30" ht="16.5" customHeight="1" x14ac:dyDescent="0.2">
      <c r="B107"/>
      <c r="C107"/>
      <c r="D107"/>
      <c r="E107" s="2"/>
      <c r="F107" s="2"/>
      <c r="G107"/>
      <c r="H107"/>
      <c r="I107"/>
      <c r="J107"/>
      <c r="K107"/>
      <c r="L107"/>
      <c r="M107"/>
      <c r="N107"/>
      <c r="O107"/>
      <c r="P107" s="38"/>
      <c r="Q107" s="38"/>
      <c r="R107" s="2"/>
      <c r="S107" s="2"/>
      <c r="T107"/>
      <c r="U107"/>
      <c r="V107"/>
      <c r="W107"/>
      <c r="X107"/>
      <c r="Y107"/>
      <c r="Z107"/>
      <c r="AA107"/>
      <c r="AB107"/>
      <c r="AC107"/>
      <c r="AD107"/>
    </row>
    <row r="108" spans="2:30" ht="16.5" customHeight="1" x14ac:dyDescent="0.2">
      <c r="B108"/>
      <c r="C108"/>
      <c r="D108"/>
      <c r="E108" s="2"/>
      <c r="F108" s="2"/>
      <c r="G108"/>
      <c r="H108"/>
      <c r="I108"/>
      <c r="J108"/>
      <c r="K108"/>
      <c r="L108"/>
      <c r="M108"/>
      <c r="N108"/>
      <c r="O108"/>
      <c r="P108" s="38"/>
      <c r="Q108" s="38"/>
      <c r="R108" s="2"/>
      <c r="S108" s="2"/>
      <c r="T108"/>
      <c r="U108"/>
      <c r="V108"/>
      <c r="W108"/>
      <c r="X108"/>
      <c r="Y108"/>
      <c r="Z108"/>
      <c r="AA108"/>
      <c r="AB108"/>
      <c r="AC108"/>
      <c r="AD108"/>
    </row>
    <row r="109" spans="2:30" ht="16.5" customHeight="1" x14ac:dyDescent="0.2">
      <c r="B109"/>
      <c r="C109"/>
      <c r="D109"/>
      <c r="E109" s="2"/>
      <c r="F109" s="2"/>
      <c r="G109"/>
      <c r="H109"/>
      <c r="I109"/>
      <c r="J109"/>
      <c r="K109"/>
      <c r="L109"/>
      <c r="M109"/>
      <c r="N109"/>
      <c r="O109"/>
      <c r="P109" s="38"/>
      <c r="Q109" s="38"/>
      <c r="R109" s="2"/>
      <c r="S109" s="2"/>
      <c r="T109"/>
      <c r="U109"/>
      <c r="V109"/>
      <c r="W109"/>
      <c r="X109"/>
      <c r="Y109"/>
      <c r="Z109"/>
      <c r="AA109"/>
      <c r="AB109"/>
      <c r="AC109"/>
      <c r="AD109"/>
    </row>
    <row r="110" spans="2:30" ht="16.5" customHeight="1" x14ac:dyDescent="0.2">
      <c r="B110"/>
      <c r="C110"/>
      <c r="D110"/>
      <c r="E110" s="2"/>
      <c r="F110" s="2"/>
      <c r="G110"/>
      <c r="H110"/>
      <c r="I110"/>
      <c r="J110"/>
      <c r="K110"/>
      <c r="L110"/>
      <c r="M110"/>
      <c r="N110"/>
      <c r="O110"/>
      <c r="P110" s="38"/>
      <c r="Q110" s="38"/>
      <c r="R110" s="2"/>
      <c r="S110" s="2"/>
      <c r="T110"/>
      <c r="U110"/>
      <c r="V110"/>
      <c r="W110"/>
      <c r="X110"/>
      <c r="Y110"/>
      <c r="Z110"/>
      <c r="AA110"/>
      <c r="AB110"/>
      <c r="AC110"/>
      <c r="AD110"/>
    </row>
    <row r="111" spans="2:30" ht="16.5" customHeight="1" x14ac:dyDescent="0.2">
      <c r="B111"/>
      <c r="C111"/>
      <c r="D111"/>
      <c r="E111" s="2"/>
      <c r="F111" s="2"/>
      <c r="G111"/>
      <c r="H111"/>
      <c r="I111"/>
      <c r="J111"/>
      <c r="K111"/>
      <c r="L111"/>
      <c r="M111"/>
      <c r="N111"/>
      <c r="O111"/>
      <c r="P111" s="38"/>
      <c r="Q111" s="38"/>
      <c r="R111" s="2"/>
      <c r="S111" s="2"/>
      <c r="T111"/>
      <c r="U111"/>
      <c r="V111"/>
      <c r="W111"/>
      <c r="X111"/>
      <c r="Y111"/>
      <c r="Z111"/>
      <c r="AA111"/>
      <c r="AB111"/>
      <c r="AC111"/>
      <c r="AD111"/>
    </row>
    <row r="112" spans="2:30" ht="16.5" customHeight="1" x14ac:dyDescent="0.2">
      <c r="B112"/>
      <c r="C112"/>
      <c r="D112"/>
      <c r="E112" s="2"/>
      <c r="F112" s="2"/>
      <c r="G112"/>
      <c r="H112"/>
      <c r="I112"/>
      <c r="J112"/>
      <c r="K112"/>
      <c r="L112"/>
      <c r="M112"/>
      <c r="N112"/>
      <c r="O112"/>
      <c r="P112" s="38"/>
      <c r="Q112" s="38"/>
      <c r="R112" s="2"/>
      <c r="S112" s="2"/>
      <c r="T112"/>
      <c r="U112"/>
      <c r="V112"/>
      <c r="W112"/>
      <c r="X112"/>
      <c r="Y112"/>
      <c r="Z112"/>
      <c r="AA112"/>
      <c r="AB112"/>
      <c r="AC112"/>
      <c r="AD112"/>
    </row>
    <row r="113" spans="2:30" ht="16.5" customHeight="1" x14ac:dyDescent="0.2">
      <c r="B113"/>
      <c r="C113"/>
      <c r="D113"/>
      <c r="E113" s="2"/>
      <c r="F113" s="2"/>
      <c r="G113"/>
      <c r="H113"/>
      <c r="I113"/>
      <c r="J113"/>
      <c r="K113"/>
      <c r="L113"/>
      <c r="M113"/>
      <c r="N113"/>
      <c r="O113"/>
      <c r="P113" s="38"/>
      <c r="Q113" s="38"/>
      <c r="R113" s="2"/>
      <c r="S113" s="2"/>
      <c r="T113"/>
      <c r="U113"/>
      <c r="V113"/>
      <c r="W113"/>
      <c r="X113"/>
      <c r="Y113"/>
      <c r="Z113"/>
      <c r="AA113"/>
      <c r="AB113"/>
      <c r="AC113"/>
      <c r="AD113"/>
    </row>
    <row r="114" spans="2:30" ht="16.5" customHeight="1" x14ac:dyDescent="0.2">
      <c r="B114"/>
      <c r="C114"/>
      <c r="D114"/>
      <c r="E114" s="2"/>
      <c r="F114" s="2"/>
      <c r="G114"/>
      <c r="H114"/>
      <c r="I114"/>
      <c r="J114"/>
      <c r="K114"/>
      <c r="L114"/>
      <c r="M114"/>
      <c r="N114"/>
      <c r="O114"/>
      <c r="P114" s="38"/>
      <c r="Q114" s="38"/>
      <c r="R114" s="2"/>
      <c r="S114" s="2"/>
      <c r="T114"/>
      <c r="U114"/>
      <c r="V114"/>
      <c r="W114"/>
      <c r="X114"/>
      <c r="Y114"/>
      <c r="Z114"/>
      <c r="AA114"/>
      <c r="AB114"/>
      <c r="AC114"/>
      <c r="AD114"/>
    </row>
    <row r="115" spans="2:30" ht="16.5" customHeight="1" x14ac:dyDescent="0.2">
      <c r="B115"/>
      <c r="C115"/>
      <c r="D115"/>
      <c r="E115" s="2"/>
      <c r="F115" s="2"/>
      <c r="G115"/>
      <c r="H115"/>
      <c r="I115"/>
      <c r="J115"/>
      <c r="K115"/>
      <c r="L115"/>
      <c r="M115"/>
      <c r="N115"/>
      <c r="O115" s="2"/>
      <c r="P115" s="38"/>
      <c r="Q115" s="38"/>
      <c r="R115" s="2"/>
      <c r="S115" s="2"/>
      <c r="T115"/>
      <c r="U115"/>
      <c r="V115"/>
      <c r="W115"/>
      <c r="X115"/>
      <c r="Y115"/>
      <c r="Z115"/>
      <c r="AA115"/>
      <c r="AB115"/>
      <c r="AC115"/>
      <c r="AD115"/>
    </row>
    <row r="116" spans="2:30" ht="16.5" customHeight="1" x14ac:dyDescent="0.2">
      <c r="B116"/>
      <c r="C116"/>
      <c r="D116"/>
      <c r="E116" s="2"/>
      <c r="F116" s="2"/>
      <c r="G116"/>
      <c r="H116"/>
      <c r="I116"/>
      <c r="J116"/>
      <c r="K116"/>
      <c r="L116"/>
      <c r="M116"/>
      <c r="N116"/>
      <c r="O116" s="2"/>
      <c r="P116" s="38"/>
      <c r="Q116" s="38"/>
      <c r="R116" s="2"/>
      <c r="S116" s="2"/>
      <c r="T116"/>
      <c r="U116"/>
      <c r="V116"/>
      <c r="W116"/>
      <c r="X116"/>
      <c r="Y116"/>
      <c r="Z116"/>
      <c r="AA116"/>
      <c r="AB116"/>
      <c r="AC116"/>
      <c r="AD116"/>
    </row>
    <row r="117" spans="2:30" ht="16.5" customHeight="1" x14ac:dyDescent="0.2">
      <c r="B117"/>
      <c r="C117"/>
      <c r="D117"/>
      <c r="E117" s="2"/>
      <c r="F117" s="2"/>
      <c r="G117"/>
      <c r="H117"/>
      <c r="I117"/>
      <c r="J117"/>
      <c r="K117"/>
      <c r="L117"/>
      <c r="M117"/>
      <c r="N117"/>
      <c r="O117" s="2"/>
      <c r="P117" s="2"/>
      <c r="Q117" s="38"/>
      <c r="R117" s="2"/>
      <c r="S117" s="2"/>
      <c r="T117"/>
      <c r="U117"/>
      <c r="V117"/>
      <c r="W117"/>
      <c r="X117"/>
      <c r="Y117"/>
      <c r="Z117"/>
      <c r="AA117"/>
      <c r="AB117"/>
      <c r="AC117"/>
      <c r="AD117"/>
    </row>
    <row r="118" spans="2:30" ht="16.5" customHeight="1" x14ac:dyDescent="0.2">
      <c r="B118"/>
      <c r="C118"/>
      <c r="D118"/>
      <c r="E118" s="2"/>
      <c r="F118" s="2"/>
      <c r="G118"/>
      <c r="H118"/>
      <c r="I118"/>
      <c r="J118"/>
      <c r="K118"/>
      <c r="L118"/>
      <c r="M118"/>
      <c r="N118"/>
      <c r="O118" s="2"/>
      <c r="P118" s="2"/>
      <c r="Q118" s="38"/>
      <c r="R118" s="2"/>
      <c r="S118" s="2"/>
      <c r="T118"/>
      <c r="U118"/>
      <c r="V118"/>
      <c r="W118"/>
      <c r="X118"/>
      <c r="Y118"/>
      <c r="Z118"/>
      <c r="AA118"/>
      <c r="AB118"/>
      <c r="AC118"/>
      <c r="AD118"/>
    </row>
    <row r="119" spans="2:30" ht="16.5" customHeight="1" x14ac:dyDescent="0.2">
      <c r="B119"/>
      <c r="C119"/>
      <c r="D119"/>
      <c r="E119" s="2"/>
      <c r="F119" s="2"/>
      <c r="G119"/>
      <c r="H119"/>
      <c r="I119"/>
      <c r="J119"/>
      <c r="K119"/>
      <c r="L119"/>
      <c r="M119"/>
      <c r="N119"/>
      <c r="O119" s="2"/>
      <c r="P119" s="2"/>
      <c r="Q119" s="38"/>
      <c r="R119" s="2"/>
      <c r="S119" s="2"/>
      <c r="T119"/>
      <c r="U119"/>
      <c r="V119"/>
      <c r="W119"/>
      <c r="X119"/>
      <c r="Y119"/>
      <c r="Z119"/>
      <c r="AA119"/>
      <c r="AB119"/>
      <c r="AC119"/>
      <c r="AD119"/>
    </row>
    <row r="120" spans="2:30" ht="16.5" customHeight="1" x14ac:dyDescent="0.2">
      <c r="B120"/>
      <c r="C120"/>
      <c r="D120"/>
      <c r="E120" s="2"/>
      <c r="F120" s="2"/>
      <c r="G120"/>
      <c r="H120"/>
      <c r="I120"/>
      <c r="J120"/>
      <c r="K120"/>
      <c r="L120"/>
      <c r="M120"/>
      <c r="N120"/>
      <c r="O120" s="2"/>
      <c r="P120" s="2"/>
      <c r="Q120" s="38"/>
      <c r="R120" s="2"/>
      <c r="S120" s="2"/>
      <c r="T120"/>
      <c r="U120"/>
      <c r="V120"/>
      <c r="W120"/>
      <c r="X120"/>
      <c r="Y120"/>
      <c r="Z120"/>
      <c r="AA120"/>
      <c r="AB120"/>
      <c r="AC120"/>
      <c r="AD120"/>
    </row>
    <row r="121" spans="2:30" ht="16.5" customHeight="1" x14ac:dyDescent="0.2">
      <c r="B121"/>
      <c r="C121"/>
      <c r="D121"/>
      <c r="E121" s="2"/>
      <c r="F121" s="2"/>
      <c r="G121"/>
      <c r="H121"/>
      <c r="I121"/>
      <c r="J121"/>
      <c r="K121"/>
      <c r="L121"/>
      <c r="M121"/>
      <c r="N121"/>
      <c r="O121" s="2"/>
      <c r="P121" s="2"/>
      <c r="Q121" s="38"/>
      <c r="R121" s="2"/>
      <c r="S121" s="2"/>
      <c r="T121"/>
      <c r="U121"/>
      <c r="V121"/>
      <c r="W121"/>
      <c r="X121"/>
      <c r="Y121"/>
      <c r="Z121"/>
      <c r="AA121"/>
      <c r="AB121"/>
      <c r="AC121"/>
      <c r="AD121"/>
    </row>
    <row r="122" spans="2:30" ht="16.5" customHeight="1" x14ac:dyDescent="0.2">
      <c r="B122"/>
      <c r="C122"/>
      <c r="D122"/>
      <c r="E122" s="2"/>
      <c r="F122" s="2"/>
      <c r="G122"/>
      <c r="H122"/>
      <c r="I122"/>
      <c r="J122"/>
      <c r="K122"/>
      <c r="L122"/>
      <c r="M122"/>
      <c r="N122"/>
      <c r="O122" s="2"/>
      <c r="P122" s="2"/>
      <c r="Q122" s="38"/>
      <c r="R122" s="2"/>
      <c r="S122" s="2"/>
      <c r="T122"/>
      <c r="U122"/>
      <c r="V122"/>
      <c r="W122"/>
      <c r="X122"/>
      <c r="Y122"/>
      <c r="Z122"/>
      <c r="AA122"/>
      <c r="AB122"/>
      <c r="AC122"/>
      <c r="AD122"/>
    </row>
    <row r="123" spans="2:30" ht="16.5" customHeight="1" x14ac:dyDescent="0.2">
      <c r="B123"/>
      <c r="C123"/>
      <c r="D123"/>
      <c r="E123" s="2"/>
      <c r="F123" s="2"/>
      <c r="G123"/>
      <c r="H123"/>
      <c r="I123"/>
      <c r="J123"/>
      <c r="K123"/>
      <c r="L123"/>
      <c r="M123"/>
      <c r="N123"/>
      <c r="O123" s="2"/>
      <c r="P123" s="2"/>
      <c r="Q123" s="38"/>
      <c r="R123" s="2"/>
      <c r="S123" s="2"/>
      <c r="T123"/>
      <c r="U123"/>
      <c r="V123"/>
      <c r="W123"/>
      <c r="X123"/>
      <c r="Y123"/>
      <c r="Z123"/>
      <c r="AA123"/>
      <c r="AB123"/>
      <c r="AC123"/>
      <c r="AD123"/>
    </row>
    <row r="124" spans="2:30" ht="16.5" customHeight="1" x14ac:dyDescent="0.2">
      <c r="B124"/>
      <c r="D124"/>
      <c r="E124" s="2"/>
      <c r="F124" s="2"/>
      <c r="G124"/>
      <c r="H124"/>
      <c r="I124"/>
      <c r="J124"/>
      <c r="K124"/>
      <c r="L124"/>
      <c r="M124"/>
      <c r="N124"/>
      <c r="O124" s="2"/>
      <c r="P124" s="2"/>
      <c r="Q124" s="38"/>
      <c r="R124" s="2"/>
      <c r="S124" s="2"/>
      <c r="T124"/>
      <c r="U124"/>
      <c r="V124"/>
      <c r="W124"/>
      <c r="X124"/>
      <c r="Y124"/>
      <c r="Z124"/>
      <c r="AA124"/>
      <c r="AB124"/>
      <c r="AC124"/>
      <c r="AD124"/>
    </row>
    <row r="125" spans="2:30" ht="16.5" customHeight="1" x14ac:dyDescent="0.2">
      <c r="B125"/>
      <c r="D125"/>
      <c r="E125" s="2"/>
      <c r="F125" s="2"/>
      <c r="G125"/>
      <c r="H125"/>
      <c r="I125"/>
      <c r="J125"/>
      <c r="K125"/>
      <c r="L125"/>
      <c r="M125"/>
      <c r="N125"/>
      <c r="O125" s="2"/>
      <c r="P125" s="2"/>
      <c r="Q125" s="38"/>
      <c r="R125" s="2"/>
      <c r="S125" s="2"/>
      <c r="T125"/>
      <c r="U125"/>
      <c r="V125"/>
      <c r="W125"/>
      <c r="X125"/>
      <c r="Y125"/>
      <c r="Z125"/>
      <c r="AA125"/>
      <c r="AB125"/>
      <c r="AC125"/>
      <c r="AD125"/>
    </row>
    <row r="126" spans="2:30" ht="16.5" customHeight="1" x14ac:dyDescent="0.2">
      <c r="B126"/>
      <c r="D126"/>
      <c r="E126" s="2"/>
      <c r="F126" s="2"/>
      <c r="G126"/>
      <c r="H126"/>
      <c r="I126"/>
      <c r="J126"/>
      <c r="K126"/>
      <c r="L126"/>
      <c r="M126"/>
      <c r="N126"/>
      <c r="O126" s="2"/>
      <c r="P126" s="2"/>
      <c r="Q126" s="38"/>
      <c r="R126" s="2"/>
      <c r="S126" s="2"/>
      <c r="T126"/>
      <c r="U126"/>
      <c r="V126"/>
      <c r="W126"/>
      <c r="X126"/>
      <c r="Y126"/>
      <c r="Z126"/>
      <c r="AA126"/>
      <c r="AB126"/>
      <c r="AC126"/>
      <c r="AD126"/>
    </row>
    <row r="127" spans="2:30" ht="16.5" customHeight="1" x14ac:dyDescent="0.2">
      <c r="B127"/>
      <c r="D127"/>
      <c r="E127" s="2"/>
      <c r="F127" s="2"/>
      <c r="G127"/>
      <c r="H127"/>
      <c r="I127"/>
      <c r="J127"/>
      <c r="K127"/>
      <c r="L127"/>
      <c r="M127"/>
      <c r="N127"/>
      <c r="O127" s="2"/>
      <c r="P127" s="2"/>
      <c r="Q127" s="38"/>
      <c r="R127" s="2"/>
      <c r="S127" s="2"/>
      <c r="T127"/>
      <c r="U127"/>
      <c r="V127"/>
      <c r="W127"/>
      <c r="X127"/>
      <c r="Y127"/>
      <c r="Z127"/>
      <c r="AA127"/>
      <c r="AB127"/>
      <c r="AC127"/>
      <c r="AD127"/>
    </row>
    <row r="128" spans="2:30" ht="16.5" customHeight="1" x14ac:dyDescent="0.2">
      <c r="B128"/>
      <c r="D128"/>
      <c r="E128" s="2"/>
      <c r="F128" s="2"/>
      <c r="G128"/>
      <c r="H128"/>
      <c r="I128"/>
      <c r="J128"/>
      <c r="K128"/>
      <c r="L128"/>
      <c r="M128"/>
      <c r="N128"/>
      <c r="O128" s="2"/>
      <c r="P128" s="2"/>
      <c r="Q128" s="38"/>
      <c r="R128" s="2"/>
      <c r="S128" s="2"/>
      <c r="T128"/>
      <c r="U128"/>
      <c r="V128"/>
      <c r="W128"/>
      <c r="X128"/>
      <c r="Y128"/>
      <c r="Z128"/>
      <c r="AA128"/>
      <c r="AB128"/>
      <c r="AC128"/>
      <c r="AD128"/>
    </row>
    <row r="129" spans="2:30" ht="16.5" customHeight="1" x14ac:dyDescent="0.2">
      <c r="B129"/>
      <c r="D129"/>
      <c r="E129" s="2"/>
      <c r="F129" s="2"/>
      <c r="G129"/>
      <c r="H129"/>
      <c r="I129"/>
      <c r="J129"/>
      <c r="K129"/>
      <c r="L129"/>
      <c r="M129"/>
      <c r="N129"/>
      <c r="O129" s="2"/>
      <c r="P129" s="2"/>
      <c r="Q129" s="38"/>
      <c r="R129" s="2"/>
      <c r="S129" s="2"/>
      <c r="T129"/>
      <c r="U129"/>
      <c r="V129"/>
      <c r="W129"/>
      <c r="X129"/>
      <c r="Y129"/>
      <c r="Z129"/>
      <c r="AA129"/>
      <c r="AB129"/>
      <c r="AC129"/>
      <c r="AD129"/>
    </row>
    <row r="130" spans="2:30" ht="16.5" customHeight="1" x14ac:dyDescent="0.2">
      <c r="B130"/>
      <c r="D130"/>
      <c r="E130" s="2"/>
      <c r="F130" s="2"/>
      <c r="G130"/>
      <c r="H130"/>
      <c r="I130"/>
      <c r="J130"/>
      <c r="K130"/>
      <c r="L130"/>
      <c r="M130"/>
      <c r="N130"/>
      <c r="O130" s="2"/>
      <c r="P130" s="2"/>
      <c r="Q130" s="38"/>
      <c r="R130" s="2"/>
      <c r="S130" s="2"/>
      <c r="T130"/>
      <c r="U130"/>
      <c r="V130"/>
      <c r="W130"/>
      <c r="X130"/>
      <c r="Y130"/>
      <c r="Z130"/>
      <c r="AA130"/>
      <c r="AB130"/>
      <c r="AC130"/>
      <c r="AD130"/>
    </row>
    <row r="131" spans="2:30" ht="16.5" customHeight="1" x14ac:dyDescent="0.2">
      <c r="B131"/>
      <c r="D131"/>
      <c r="E131" s="2"/>
      <c r="F131" s="2"/>
      <c r="G131"/>
      <c r="H131"/>
      <c r="I131"/>
      <c r="J131"/>
      <c r="K131"/>
      <c r="L131"/>
      <c r="M131"/>
      <c r="N131"/>
      <c r="O131" s="2"/>
      <c r="P131" s="2"/>
      <c r="Q131" s="38"/>
      <c r="R131" s="2"/>
      <c r="S131" s="2"/>
      <c r="T131"/>
      <c r="U131"/>
      <c r="V131"/>
      <c r="W131"/>
      <c r="X131"/>
      <c r="Y131"/>
      <c r="Z131"/>
      <c r="AA131"/>
      <c r="AB131"/>
      <c r="AC131"/>
      <c r="AD131"/>
    </row>
    <row r="132" spans="2:30" ht="16.5" customHeight="1" x14ac:dyDescent="0.2">
      <c r="B132"/>
      <c r="D132"/>
      <c r="E132" s="2"/>
      <c r="F132" s="2"/>
      <c r="G132"/>
      <c r="H132"/>
      <c r="I132"/>
      <c r="J132"/>
      <c r="K132"/>
      <c r="L132"/>
      <c r="M132"/>
      <c r="N132"/>
      <c r="O132" s="2"/>
      <c r="P132" s="2"/>
      <c r="Q132" s="38"/>
      <c r="R132" s="2"/>
      <c r="S132" s="2"/>
      <c r="T132"/>
      <c r="U132"/>
      <c r="V132"/>
      <c r="W132"/>
      <c r="X132"/>
      <c r="Y132"/>
      <c r="Z132"/>
      <c r="AA132"/>
      <c r="AB132"/>
      <c r="AC132"/>
      <c r="AD132"/>
    </row>
    <row r="133" spans="2:30" ht="16.5" customHeight="1" x14ac:dyDescent="0.2">
      <c r="B133"/>
      <c r="D133"/>
      <c r="E133" s="2"/>
      <c r="F133" s="2"/>
      <c r="G133"/>
      <c r="H133"/>
      <c r="I133"/>
      <c r="J133"/>
      <c r="K133"/>
      <c r="L133"/>
      <c r="M133"/>
      <c r="N133"/>
      <c r="O133" s="2"/>
      <c r="P133" s="2"/>
      <c r="Q133" s="38"/>
      <c r="R133" s="2"/>
      <c r="S133" s="2"/>
      <c r="T133"/>
      <c r="U133"/>
      <c r="V133"/>
      <c r="W133"/>
      <c r="X133"/>
      <c r="Y133"/>
      <c r="Z133"/>
      <c r="AA133"/>
      <c r="AB133"/>
      <c r="AC133"/>
      <c r="AD133"/>
    </row>
    <row r="134" spans="2:30" ht="16.5" customHeight="1" x14ac:dyDescent="0.2">
      <c r="B134"/>
      <c r="D134"/>
      <c r="E134" s="2"/>
      <c r="F134" s="2"/>
      <c r="G134"/>
      <c r="H134"/>
      <c r="I134"/>
      <c r="J134"/>
      <c r="K134"/>
      <c r="L134"/>
      <c r="M134"/>
      <c r="N134"/>
      <c r="O134" s="2"/>
      <c r="P134" s="2"/>
      <c r="Q134" s="38"/>
      <c r="R134" s="2"/>
      <c r="S134" s="2"/>
      <c r="T134"/>
      <c r="U134"/>
      <c r="V134"/>
      <c r="W134"/>
      <c r="X134"/>
      <c r="Y134"/>
      <c r="Z134"/>
      <c r="AA134"/>
      <c r="AB134"/>
      <c r="AC134"/>
      <c r="AD134"/>
    </row>
    <row r="135" spans="2:30" ht="16.5" customHeight="1" x14ac:dyDescent="0.2">
      <c r="B135"/>
      <c r="D135"/>
      <c r="E135" s="2"/>
      <c r="F135" s="2"/>
      <c r="G135"/>
      <c r="H135"/>
      <c r="I135"/>
      <c r="J135"/>
      <c r="K135"/>
      <c r="L135"/>
      <c r="M135"/>
      <c r="N135"/>
      <c r="O135" s="2"/>
      <c r="P135" s="2"/>
      <c r="Q135" s="38"/>
      <c r="R135" s="2"/>
      <c r="S135" s="2"/>
      <c r="T135"/>
      <c r="U135"/>
      <c r="V135"/>
      <c r="W135"/>
      <c r="X135"/>
      <c r="Y135"/>
      <c r="Z135"/>
      <c r="AA135"/>
      <c r="AB135"/>
      <c r="AC135"/>
      <c r="AD135"/>
    </row>
    <row r="136" spans="2:30" ht="16.5" customHeight="1" x14ac:dyDescent="0.2">
      <c r="B136"/>
      <c r="D136"/>
      <c r="E136" s="2"/>
      <c r="F136" s="2"/>
      <c r="G136"/>
      <c r="H136"/>
      <c r="I136" s="2"/>
      <c r="J136" s="2"/>
      <c r="K136"/>
      <c r="L136"/>
      <c r="M136"/>
      <c r="N136"/>
      <c r="O136" s="2"/>
      <c r="P136" s="2"/>
      <c r="Q136" s="2"/>
      <c r="R136" s="2"/>
      <c r="S136" s="2"/>
      <c r="T136"/>
      <c r="U136"/>
      <c r="V136"/>
      <c r="W136"/>
      <c r="X136"/>
      <c r="Y136"/>
      <c r="Z136"/>
      <c r="AA136"/>
      <c r="AB136"/>
      <c r="AC136"/>
      <c r="AD136"/>
    </row>
    <row r="137" spans="2:30" ht="16.5" customHeight="1" x14ac:dyDescent="0.2">
      <c r="B137"/>
      <c r="D137"/>
      <c r="E137" s="2"/>
      <c r="F137" s="2"/>
      <c r="G137"/>
      <c r="H137"/>
      <c r="I137" s="2"/>
      <c r="J137" s="2"/>
      <c r="K137"/>
      <c r="L137"/>
      <c r="M137"/>
      <c r="N137"/>
      <c r="O137" s="2"/>
      <c r="P137" s="2"/>
      <c r="Q137" s="2"/>
      <c r="R137" s="2"/>
      <c r="S137" s="2"/>
      <c r="T137"/>
      <c r="U137"/>
      <c r="V137"/>
      <c r="W137"/>
      <c r="X137"/>
      <c r="Y137"/>
      <c r="Z137"/>
      <c r="AA137"/>
      <c r="AB137"/>
      <c r="AC137"/>
      <c r="AD137"/>
    </row>
    <row r="138" spans="2:30" ht="16.5" customHeight="1" x14ac:dyDescent="0.2">
      <c r="B138"/>
      <c r="D138"/>
      <c r="E138" s="2"/>
      <c r="F138" s="2"/>
      <c r="G138"/>
      <c r="H138"/>
      <c r="I138" s="2"/>
      <c r="J138" s="2"/>
      <c r="K138"/>
      <c r="L138"/>
      <c r="M138"/>
      <c r="N138"/>
      <c r="O138" s="2"/>
      <c r="P138" s="2"/>
      <c r="Q138" s="2"/>
      <c r="R138" s="2"/>
      <c r="S138" s="2"/>
      <c r="T138"/>
      <c r="U138"/>
      <c r="V138"/>
      <c r="W138"/>
      <c r="X138"/>
      <c r="Y138"/>
      <c r="Z138"/>
      <c r="AA138"/>
      <c r="AB138"/>
      <c r="AC138"/>
      <c r="AD138"/>
    </row>
    <row r="139" spans="2:30" ht="16.5" customHeight="1" x14ac:dyDescent="0.2">
      <c r="B139"/>
      <c r="D139"/>
      <c r="E139" s="2"/>
      <c r="F139" s="2"/>
      <c r="G139"/>
      <c r="H139"/>
      <c r="I139" s="2"/>
      <c r="J139" s="2"/>
      <c r="K139"/>
      <c r="L139"/>
      <c r="M139"/>
      <c r="N139"/>
      <c r="O139" s="2"/>
      <c r="P139" s="2"/>
      <c r="Q139" s="2"/>
      <c r="R139" s="2"/>
      <c r="S139" s="2"/>
      <c r="T139"/>
      <c r="U139"/>
      <c r="V139"/>
      <c r="W139"/>
      <c r="X139"/>
      <c r="Y139"/>
      <c r="Z139"/>
      <c r="AA139"/>
      <c r="AB139"/>
      <c r="AC139"/>
      <c r="AD139"/>
    </row>
    <row r="140" spans="2:30" ht="16.5" customHeight="1" x14ac:dyDescent="0.2">
      <c r="B140"/>
      <c r="D140"/>
      <c r="E140" s="2"/>
      <c r="F140" s="2"/>
      <c r="G140"/>
      <c r="H140"/>
      <c r="I140" s="2"/>
      <c r="J140" s="2"/>
      <c r="K140"/>
      <c r="L140"/>
      <c r="M140"/>
      <c r="N140"/>
      <c r="O140" s="2"/>
      <c r="P140" s="2"/>
      <c r="Q140" s="2"/>
      <c r="R140" s="2"/>
      <c r="S140" s="2"/>
      <c r="T140"/>
      <c r="U140"/>
      <c r="V140"/>
      <c r="W140"/>
      <c r="X140"/>
      <c r="Y140"/>
      <c r="Z140"/>
      <c r="AA140"/>
      <c r="AB140"/>
      <c r="AC140"/>
      <c r="AD140"/>
    </row>
    <row r="141" spans="2:30" ht="16.5" customHeight="1" x14ac:dyDescent="0.2">
      <c r="B141"/>
      <c r="D141"/>
      <c r="G141"/>
      <c r="H141"/>
      <c r="K141"/>
      <c r="L141"/>
      <c r="M141"/>
      <c r="N141"/>
      <c r="T141"/>
      <c r="U141"/>
      <c r="V141"/>
      <c r="W141"/>
      <c r="X141"/>
      <c r="Y141"/>
      <c r="Z141"/>
      <c r="AA141"/>
      <c r="AB141"/>
      <c r="AC141"/>
      <c r="AD141"/>
    </row>
    <row r="142" spans="2:30" ht="16.5" customHeight="1" x14ac:dyDescent="0.2">
      <c r="B142"/>
      <c r="D142"/>
      <c r="G142"/>
      <c r="H142"/>
      <c r="K142"/>
      <c r="L142"/>
      <c r="M142"/>
      <c r="N142"/>
      <c r="T142"/>
      <c r="U142"/>
      <c r="V142"/>
      <c r="W142"/>
      <c r="X142"/>
      <c r="Y142"/>
      <c r="Z142"/>
      <c r="AA142"/>
      <c r="AB142"/>
      <c r="AC142"/>
      <c r="AD142"/>
    </row>
    <row r="143" spans="2:30" ht="16.5" customHeight="1" x14ac:dyDescent="0.2">
      <c r="B143"/>
      <c r="D143"/>
      <c r="G143"/>
      <c r="H143"/>
      <c r="K143"/>
      <c r="L143"/>
      <c r="M143"/>
      <c r="N143"/>
      <c r="T143"/>
      <c r="U143"/>
      <c r="V143"/>
      <c r="W143"/>
      <c r="X143"/>
      <c r="Y143"/>
      <c r="Z143"/>
      <c r="AA143"/>
      <c r="AB143"/>
      <c r="AC143"/>
      <c r="AD143"/>
    </row>
    <row r="144" spans="2:30" ht="16.5" customHeight="1" x14ac:dyDescent="0.2">
      <c r="B144"/>
      <c r="D144"/>
      <c r="G144"/>
      <c r="H144"/>
      <c r="K144"/>
      <c r="L144"/>
      <c r="M144"/>
      <c r="N144"/>
      <c r="T144"/>
      <c r="U144"/>
      <c r="V144"/>
      <c r="W144"/>
      <c r="X144"/>
      <c r="Y144"/>
      <c r="Z144"/>
      <c r="AA144"/>
      <c r="AB144"/>
      <c r="AC144"/>
      <c r="AD144"/>
    </row>
    <row r="145" spans="2:30" ht="16.5" customHeight="1" x14ac:dyDescent="0.2">
      <c r="B145"/>
      <c r="D145"/>
      <c r="G145"/>
      <c r="H145"/>
      <c r="K145"/>
      <c r="L145"/>
      <c r="M145"/>
      <c r="N145"/>
      <c r="T145"/>
      <c r="U145"/>
      <c r="V145"/>
      <c r="W145"/>
      <c r="X145"/>
      <c r="Y145"/>
      <c r="Z145"/>
      <c r="AA145"/>
      <c r="AB145"/>
      <c r="AC145"/>
      <c r="AD145"/>
    </row>
    <row r="146" spans="2:30" ht="16.5" customHeight="1" x14ac:dyDescent="0.2">
      <c r="B146"/>
      <c r="D146"/>
      <c r="G146"/>
      <c r="H146" s="2"/>
      <c r="K146"/>
      <c r="L146"/>
      <c r="M146"/>
      <c r="N146"/>
      <c r="T146"/>
      <c r="U146"/>
      <c r="V146"/>
      <c r="W146"/>
      <c r="X146"/>
      <c r="Y146"/>
      <c r="Z146"/>
      <c r="AA146"/>
      <c r="AB146"/>
      <c r="AC146"/>
      <c r="AD146"/>
    </row>
    <row r="147" spans="2:30" ht="16.5" customHeight="1" x14ac:dyDescent="0.2">
      <c r="B147"/>
      <c r="D147"/>
      <c r="G147"/>
      <c r="H147" s="2"/>
      <c r="K147"/>
      <c r="L147"/>
      <c r="M147"/>
      <c r="N147"/>
      <c r="T147"/>
      <c r="U147"/>
      <c r="V147"/>
      <c r="W147"/>
      <c r="X147"/>
      <c r="Y147"/>
      <c r="Z147"/>
      <c r="AA147"/>
      <c r="AB147"/>
      <c r="AC147"/>
      <c r="AD147"/>
    </row>
    <row r="148" spans="2:30" ht="16.5" customHeight="1" x14ac:dyDescent="0.2">
      <c r="B148"/>
      <c r="D148"/>
      <c r="G148"/>
      <c r="H148" s="2"/>
      <c r="K148"/>
      <c r="L148"/>
      <c r="M148"/>
      <c r="N148"/>
      <c r="T148"/>
      <c r="U148"/>
      <c r="V148"/>
      <c r="W148"/>
      <c r="X148"/>
      <c r="Y148"/>
      <c r="Z148"/>
      <c r="AA148"/>
      <c r="AB148"/>
      <c r="AC148"/>
      <c r="AD148"/>
    </row>
    <row r="149" spans="2:30" ht="16.5" customHeight="1" x14ac:dyDescent="0.2">
      <c r="B149"/>
      <c r="D149"/>
      <c r="G149"/>
      <c r="H149" s="2"/>
      <c r="K149"/>
      <c r="L149"/>
      <c r="M149"/>
      <c r="N149"/>
      <c r="T149"/>
      <c r="U149"/>
      <c r="V149"/>
      <c r="W149"/>
      <c r="X149"/>
      <c r="Y149"/>
      <c r="Z149"/>
      <c r="AA149"/>
      <c r="AB149"/>
      <c r="AC149"/>
      <c r="AD149"/>
    </row>
    <row r="150" spans="2:30" ht="16.5" customHeight="1" x14ac:dyDescent="0.2">
      <c r="B150"/>
      <c r="D150"/>
      <c r="G150"/>
      <c r="H150" s="2"/>
      <c r="K150"/>
      <c r="L150"/>
      <c r="M150"/>
      <c r="N150"/>
      <c r="T150"/>
      <c r="U150"/>
      <c r="V150"/>
      <c r="W150"/>
      <c r="X150"/>
      <c r="Y150"/>
      <c r="Z150"/>
      <c r="AA150"/>
      <c r="AB150"/>
      <c r="AC150"/>
      <c r="AD150"/>
    </row>
    <row r="151" spans="2:30" ht="16.5" customHeight="1" x14ac:dyDescent="0.2">
      <c r="B151"/>
      <c r="D151"/>
      <c r="G151"/>
      <c r="H151" s="2"/>
      <c r="K151"/>
      <c r="L151"/>
      <c r="M151"/>
      <c r="N151"/>
      <c r="T151"/>
      <c r="U151"/>
      <c r="V151"/>
      <c r="W151"/>
      <c r="X151"/>
      <c r="Y151"/>
      <c r="Z151"/>
      <c r="AA151"/>
      <c r="AB151"/>
      <c r="AC151"/>
      <c r="AD151"/>
    </row>
    <row r="152" spans="2:30" ht="16.5" customHeight="1" x14ac:dyDescent="0.2">
      <c r="B152"/>
      <c r="D152"/>
      <c r="G152"/>
      <c r="H152" s="2"/>
      <c r="K152"/>
      <c r="L152"/>
      <c r="M152"/>
      <c r="N152"/>
      <c r="T152"/>
      <c r="U152"/>
      <c r="V152"/>
      <c r="W152"/>
      <c r="X152"/>
      <c r="Y152"/>
      <c r="Z152"/>
      <c r="AA152"/>
      <c r="AB152"/>
      <c r="AC152"/>
      <c r="AD152"/>
    </row>
    <row r="153" spans="2:30" ht="16.5" customHeight="1" x14ac:dyDescent="0.2">
      <c r="B153"/>
      <c r="D153"/>
      <c r="G153"/>
      <c r="H153" s="2"/>
      <c r="K153"/>
      <c r="L153"/>
      <c r="M153"/>
      <c r="N153"/>
      <c r="T153"/>
      <c r="U153"/>
      <c r="V153"/>
      <c r="W153"/>
      <c r="X153"/>
      <c r="Y153"/>
      <c r="Z153"/>
      <c r="AA153"/>
      <c r="AB153"/>
      <c r="AC153"/>
      <c r="AD153"/>
    </row>
    <row r="154" spans="2:30" ht="16.5" customHeight="1" x14ac:dyDescent="0.2">
      <c r="B154"/>
      <c r="D154"/>
      <c r="G154"/>
      <c r="H154" s="2"/>
      <c r="K154"/>
      <c r="L154"/>
      <c r="M154"/>
      <c r="N154"/>
      <c r="T154"/>
      <c r="U154"/>
      <c r="V154"/>
      <c r="W154"/>
      <c r="X154"/>
      <c r="Y154"/>
      <c r="Z154"/>
      <c r="AA154"/>
      <c r="AB154"/>
      <c r="AC154"/>
      <c r="AD154"/>
    </row>
    <row r="155" spans="2:30" ht="16.5" customHeight="1" x14ac:dyDescent="0.2">
      <c r="B155"/>
      <c r="D155"/>
      <c r="G155"/>
      <c r="H155" s="2"/>
      <c r="K155"/>
      <c r="L155"/>
      <c r="M155"/>
      <c r="N155"/>
      <c r="T155"/>
      <c r="U155"/>
      <c r="V155"/>
      <c r="W155"/>
      <c r="X155"/>
      <c r="Y155"/>
      <c r="Z155"/>
      <c r="AA155"/>
      <c r="AB155"/>
      <c r="AC155"/>
      <c r="AD155"/>
    </row>
    <row r="156" spans="2:30" ht="16.5" customHeight="1" x14ac:dyDescent="0.2">
      <c r="B156"/>
      <c r="D156"/>
      <c r="G156"/>
      <c r="H156" s="2"/>
      <c r="K156"/>
      <c r="L156"/>
      <c r="M156"/>
      <c r="N156"/>
      <c r="T156"/>
      <c r="U156"/>
      <c r="V156"/>
      <c r="W156"/>
      <c r="X156"/>
      <c r="Y156"/>
      <c r="Z156"/>
      <c r="AA156"/>
      <c r="AB156"/>
      <c r="AC156"/>
      <c r="AD156"/>
    </row>
    <row r="157" spans="2:30" ht="16.5" customHeight="1" x14ac:dyDescent="0.2">
      <c r="B157"/>
      <c r="D157"/>
      <c r="G157"/>
      <c r="H157" s="2"/>
      <c r="K157"/>
      <c r="L157"/>
      <c r="M157"/>
      <c r="N157"/>
      <c r="T157"/>
      <c r="U157"/>
      <c r="V157"/>
      <c r="W157"/>
      <c r="X157"/>
      <c r="Y157"/>
      <c r="Z157"/>
      <c r="AA157"/>
      <c r="AB157"/>
      <c r="AC157"/>
      <c r="AD157"/>
    </row>
    <row r="158" spans="2:30" ht="16.5" customHeight="1" x14ac:dyDescent="0.2">
      <c r="B158"/>
      <c r="D158"/>
      <c r="G158"/>
      <c r="H158" s="2"/>
      <c r="K158"/>
      <c r="L158"/>
      <c r="M158"/>
      <c r="N158"/>
      <c r="T158"/>
      <c r="U158"/>
      <c r="V158"/>
      <c r="W158"/>
      <c r="X158"/>
      <c r="Y158"/>
      <c r="Z158"/>
      <c r="AA158"/>
      <c r="AB158"/>
      <c r="AC158"/>
      <c r="AD158"/>
    </row>
    <row r="159" spans="2:30" ht="16.5" customHeight="1" x14ac:dyDescent="0.2">
      <c r="B159"/>
      <c r="D159"/>
      <c r="G159"/>
      <c r="H159" s="2"/>
      <c r="K159"/>
      <c r="L159"/>
      <c r="M159"/>
      <c r="N159"/>
      <c r="T159"/>
      <c r="U159"/>
      <c r="V159"/>
      <c r="W159"/>
      <c r="X159"/>
      <c r="Y159"/>
      <c r="Z159"/>
      <c r="AA159"/>
      <c r="AB159"/>
      <c r="AC159"/>
      <c r="AD159"/>
    </row>
    <row r="160" spans="2:30" ht="16.5" customHeight="1" x14ac:dyDescent="0.2">
      <c r="B160"/>
      <c r="D160"/>
      <c r="G160"/>
      <c r="H160" s="2"/>
      <c r="K160"/>
      <c r="L160"/>
      <c r="M160"/>
      <c r="N160"/>
      <c r="T160"/>
      <c r="U160"/>
      <c r="V160"/>
      <c r="W160"/>
      <c r="X160"/>
      <c r="Y160"/>
      <c r="Z160"/>
      <c r="AA160"/>
      <c r="AB160"/>
      <c r="AC160"/>
      <c r="AD160"/>
    </row>
    <row r="161" spans="2:30" ht="16.5" customHeight="1" x14ac:dyDescent="0.2">
      <c r="B161"/>
      <c r="D161"/>
      <c r="G161"/>
      <c r="H161" s="2"/>
      <c r="K161"/>
      <c r="L161"/>
      <c r="M161"/>
      <c r="N161"/>
      <c r="T161"/>
      <c r="U161"/>
      <c r="V161"/>
      <c r="W161"/>
      <c r="X161"/>
      <c r="Y161"/>
      <c r="Z161"/>
      <c r="AA161"/>
      <c r="AB161"/>
      <c r="AC161"/>
      <c r="AD161"/>
    </row>
    <row r="162" spans="2:30" ht="16.5" customHeight="1" x14ac:dyDescent="0.2">
      <c r="B162"/>
      <c r="D162"/>
      <c r="G162"/>
      <c r="H162" s="2"/>
      <c r="K162"/>
      <c r="L162"/>
      <c r="M162"/>
      <c r="N162"/>
      <c r="T162"/>
      <c r="U162"/>
      <c r="V162"/>
      <c r="W162"/>
      <c r="X162"/>
      <c r="Y162"/>
      <c r="Z162"/>
      <c r="AA162"/>
      <c r="AB162"/>
      <c r="AC162"/>
      <c r="AD162"/>
    </row>
    <row r="163" spans="2:30" ht="16.5" customHeight="1" x14ac:dyDescent="0.2">
      <c r="B163"/>
      <c r="D163"/>
      <c r="G163"/>
      <c r="H163" s="2"/>
      <c r="K163"/>
      <c r="L163"/>
      <c r="M163"/>
      <c r="N163"/>
      <c r="T163"/>
      <c r="U163"/>
      <c r="V163"/>
      <c r="W163"/>
      <c r="X163"/>
      <c r="Y163"/>
      <c r="Z163"/>
      <c r="AA163"/>
      <c r="AB163"/>
      <c r="AC163"/>
      <c r="AD163"/>
    </row>
    <row r="164" spans="2:30" ht="16.5" customHeight="1" x14ac:dyDescent="0.2">
      <c r="B164"/>
      <c r="D164"/>
      <c r="G164"/>
      <c r="H164" s="2"/>
      <c r="K164"/>
      <c r="L164"/>
      <c r="M164"/>
      <c r="N164"/>
      <c r="T164"/>
      <c r="U164"/>
      <c r="V164"/>
      <c r="W164"/>
      <c r="X164"/>
      <c r="Y164"/>
      <c r="Z164"/>
      <c r="AA164"/>
      <c r="AB164"/>
      <c r="AC164"/>
      <c r="AD164"/>
    </row>
    <row r="165" spans="2:30" ht="16.5" customHeight="1" x14ac:dyDescent="0.2">
      <c r="B165"/>
      <c r="D165"/>
      <c r="G165"/>
      <c r="H165" s="2"/>
      <c r="K165"/>
      <c r="L165"/>
      <c r="M165"/>
      <c r="N165"/>
      <c r="T165"/>
      <c r="U165"/>
      <c r="V165"/>
      <c r="W165"/>
      <c r="X165"/>
      <c r="Y165"/>
      <c r="Z165"/>
      <c r="AA165"/>
      <c r="AB165"/>
      <c r="AC165"/>
      <c r="AD165"/>
    </row>
    <row r="166" spans="2:30" ht="16.5" customHeight="1" x14ac:dyDescent="0.2">
      <c r="B166"/>
      <c r="D166"/>
      <c r="G166"/>
      <c r="H166" s="2"/>
      <c r="K166"/>
      <c r="L166"/>
      <c r="M166"/>
      <c r="N166"/>
      <c r="T166"/>
      <c r="U166"/>
      <c r="V166"/>
      <c r="W166"/>
      <c r="X166"/>
      <c r="Y166"/>
      <c r="Z166"/>
      <c r="AA166"/>
      <c r="AB166"/>
      <c r="AC166"/>
      <c r="AD166"/>
    </row>
    <row r="167" spans="2:30" ht="16.5" customHeight="1" x14ac:dyDescent="0.2">
      <c r="B167"/>
      <c r="D167"/>
      <c r="G167"/>
      <c r="H167" s="2"/>
      <c r="K167"/>
      <c r="L167"/>
      <c r="M167"/>
      <c r="N167"/>
      <c r="T167"/>
      <c r="U167"/>
      <c r="V167"/>
      <c r="W167"/>
      <c r="X167"/>
      <c r="Y167"/>
      <c r="Z167"/>
      <c r="AA167"/>
      <c r="AB167"/>
      <c r="AC167"/>
      <c r="AD167"/>
    </row>
    <row r="168" spans="2:30" ht="16.5" customHeight="1" x14ac:dyDescent="0.2">
      <c r="B168"/>
      <c r="D168"/>
      <c r="G168"/>
      <c r="H168" s="2"/>
      <c r="K168"/>
      <c r="L168"/>
      <c r="M168"/>
      <c r="N168"/>
      <c r="T168"/>
      <c r="U168"/>
      <c r="V168"/>
      <c r="W168"/>
      <c r="X168"/>
      <c r="Y168"/>
      <c r="Z168"/>
      <c r="AA168"/>
      <c r="AB168"/>
      <c r="AC168"/>
      <c r="AD168"/>
    </row>
    <row r="169" spans="2:30" ht="16.5" customHeight="1" x14ac:dyDescent="0.2">
      <c r="B169"/>
      <c r="D169"/>
      <c r="G169"/>
      <c r="H169" s="2"/>
      <c r="K169"/>
      <c r="L169"/>
      <c r="M169"/>
      <c r="N169"/>
      <c r="T169"/>
      <c r="U169"/>
      <c r="V169"/>
      <c r="W169"/>
      <c r="X169"/>
      <c r="Y169"/>
      <c r="Z169"/>
      <c r="AA169"/>
      <c r="AB169"/>
      <c r="AC169"/>
      <c r="AD169"/>
    </row>
    <row r="170" spans="2:30" ht="16.5" customHeight="1" x14ac:dyDescent="0.2">
      <c r="B170"/>
      <c r="D170"/>
      <c r="G170"/>
      <c r="H170" s="2"/>
      <c r="K170"/>
      <c r="L170"/>
      <c r="M170"/>
      <c r="N170"/>
      <c r="T170"/>
      <c r="U170"/>
      <c r="V170"/>
      <c r="W170"/>
      <c r="X170"/>
      <c r="Y170"/>
      <c r="Z170"/>
      <c r="AA170"/>
      <c r="AB170"/>
      <c r="AC170"/>
      <c r="AD170"/>
    </row>
    <row r="171" spans="2:30" ht="16.5" customHeight="1" x14ac:dyDescent="0.2">
      <c r="B171"/>
      <c r="D171"/>
      <c r="G171"/>
      <c r="H171" s="2"/>
      <c r="K171"/>
      <c r="L171"/>
      <c r="M171"/>
      <c r="N171"/>
      <c r="T171"/>
      <c r="U171"/>
      <c r="V171"/>
      <c r="W171"/>
      <c r="X171"/>
      <c r="Y171"/>
      <c r="Z171"/>
      <c r="AA171"/>
      <c r="AB171"/>
      <c r="AC171"/>
      <c r="AD171"/>
    </row>
    <row r="172" spans="2:30" ht="16.5" customHeight="1" x14ac:dyDescent="0.2">
      <c r="B172"/>
      <c r="D172"/>
      <c r="G172"/>
      <c r="H172" s="2"/>
      <c r="K172"/>
      <c r="L172"/>
      <c r="M172"/>
      <c r="N172"/>
      <c r="T172"/>
      <c r="U172"/>
      <c r="V172"/>
      <c r="W172"/>
      <c r="X172"/>
      <c r="Y172"/>
      <c r="Z172"/>
      <c r="AA172"/>
      <c r="AB172"/>
      <c r="AC172"/>
      <c r="AD172"/>
    </row>
    <row r="173" spans="2:30" ht="16.5" customHeight="1" x14ac:dyDescent="0.2">
      <c r="B173"/>
      <c r="D173"/>
      <c r="G173"/>
      <c r="H173" s="2"/>
      <c r="K173"/>
      <c r="L173"/>
      <c r="M173"/>
      <c r="N173"/>
      <c r="T173"/>
      <c r="U173"/>
      <c r="V173"/>
      <c r="W173"/>
      <c r="X173"/>
      <c r="Y173"/>
      <c r="Z173"/>
      <c r="AA173"/>
      <c r="AB173"/>
      <c r="AC173"/>
      <c r="AD173"/>
    </row>
    <row r="174" spans="2:30" ht="16.5" customHeight="1" x14ac:dyDescent="0.2">
      <c r="B174"/>
      <c r="D174"/>
      <c r="G174"/>
      <c r="H174" s="2"/>
      <c r="K174"/>
      <c r="L174"/>
      <c r="M174"/>
      <c r="N174"/>
      <c r="T174"/>
      <c r="U174"/>
      <c r="V174"/>
      <c r="W174"/>
      <c r="X174"/>
      <c r="Y174"/>
      <c r="Z174"/>
      <c r="AA174"/>
      <c r="AB174"/>
      <c r="AC174"/>
      <c r="AD174"/>
    </row>
    <row r="175" spans="2:30" ht="16.5" customHeight="1" x14ac:dyDescent="0.2">
      <c r="B175"/>
      <c r="D175"/>
      <c r="G175"/>
      <c r="H175" s="2"/>
      <c r="K175"/>
      <c r="L175"/>
      <c r="M175"/>
      <c r="N175"/>
      <c r="T175"/>
      <c r="U175"/>
      <c r="V175"/>
      <c r="W175"/>
      <c r="X175"/>
      <c r="Y175"/>
      <c r="Z175"/>
      <c r="AA175"/>
      <c r="AB175"/>
      <c r="AC175"/>
      <c r="AD175"/>
    </row>
    <row r="176" spans="2:30" ht="16.5" customHeight="1" x14ac:dyDescent="0.2">
      <c r="B176"/>
      <c r="D176"/>
      <c r="G176"/>
      <c r="H176" s="2"/>
      <c r="K176"/>
      <c r="L176"/>
      <c r="M176"/>
      <c r="N176"/>
      <c r="T176"/>
      <c r="U176"/>
      <c r="V176"/>
      <c r="W176"/>
      <c r="X176"/>
      <c r="Y176"/>
      <c r="Z176"/>
      <c r="AA176"/>
      <c r="AB176"/>
      <c r="AC176"/>
      <c r="AD176"/>
    </row>
    <row r="177" spans="2:30" ht="16.5" customHeight="1" x14ac:dyDescent="0.2">
      <c r="B177"/>
      <c r="D177"/>
      <c r="G177"/>
      <c r="H177" s="2"/>
      <c r="K177"/>
      <c r="L177"/>
      <c r="M177"/>
      <c r="N177"/>
      <c r="T177"/>
      <c r="U177"/>
      <c r="V177"/>
      <c r="W177"/>
      <c r="X177"/>
      <c r="Y177"/>
      <c r="Z177"/>
      <c r="AA177"/>
      <c r="AB177"/>
      <c r="AC177"/>
      <c r="AD177"/>
    </row>
    <row r="178" spans="2:30" ht="16.5" customHeight="1" x14ac:dyDescent="0.2">
      <c r="B178"/>
      <c r="D178"/>
      <c r="G178"/>
      <c r="H178" s="2"/>
      <c r="K178"/>
      <c r="L178"/>
      <c r="M178"/>
      <c r="N178"/>
      <c r="T178"/>
      <c r="U178"/>
      <c r="V178"/>
      <c r="W178"/>
      <c r="X178"/>
      <c r="Y178"/>
      <c r="Z178"/>
      <c r="AA178"/>
      <c r="AB178"/>
      <c r="AC178"/>
      <c r="AD178"/>
    </row>
    <row r="179" spans="2:30" ht="16.5" customHeight="1" x14ac:dyDescent="0.2">
      <c r="B179"/>
      <c r="D179"/>
      <c r="G179"/>
      <c r="H179" s="2"/>
      <c r="K179"/>
      <c r="L179"/>
      <c r="M179"/>
      <c r="N179"/>
      <c r="T179"/>
      <c r="U179"/>
      <c r="V179"/>
      <c r="W179"/>
      <c r="X179"/>
      <c r="Y179"/>
      <c r="Z179"/>
      <c r="AA179"/>
      <c r="AB179"/>
      <c r="AC179"/>
      <c r="AD179"/>
    </row>
    <row r="180" spans="2:30" ht="16.5" customHeight="1" x14ac:dyDescent="0.2">
      <c r="B180"/>
      <c r="D180"/>
      <c r="G180"/>
      <c r="K180"/>
      <c r="L180"/>
      <c r="M180"/>
      <c r="N180"/>
      <c r="T180"/>
      <c r="U180"/>
      <c r="V180"/>
      <c r="W180"/>
      <c r="X180"/>
      <c r="Y180"/>
      <c r="Z180"/>
      <c r="AA180"/>
      <c r="AB180"/>
      <c r="AC180"/>
      <c r="AD180"/>
    </row>
    <row r="181" spans="2:30" ht="16.5" customHeight="1" x14ac:dyDescent="0.2">
      <c r="B181"/>
      <c r="D181"/>
      <c r="G181"/>
      <c r="K181"/>
      <c r="L181"/>
      <c r="M181"/>
      <c r="N181"/>
      <c r="T181"/>
      <c r="U181"/>
      <c r="V181"/>
      <c r="W181"/>
      <c r="X181"/>
      <c r="Y181"/>
      <c r="Z181"/>
      <c r="AA181"/>
      <c r="AB181"/>
      <c r="AC181"/>
      <c r="AD181"/>
    </row>
    <row r="182" spans="2:30" ht="16.5" customHeight="1" x14ac:dyDescent="0.2">
      <c r="B182"/>
      <c r="D182"/>
      <c r="G182"/>
      <c r="K182"/>
      <c r="L182"/>
      <c r="M182"/>
      <c r="N182"/>
    </row>
    <row r="183" spans="2:30" ht="16.5" customHeight="1" x14ac:dyDescent="0.2">
      <c r="B183"/>
      <c r="D183"/>
      <c r="G183"/>
      <c r="K183"/>
      <c r="L183"/>
      <c r="M183"/>
      <c r="N183"/>
    </row>
    <row r="184" spans="2:30" ht="16.5" customHeight="1" x14ac:dyDescent="0.2">
      <c r="B184"/>
      <c r="D184"/>
      <c r="G184"/>
      <c r="K184"/>
      <c r="L184"/>
      <c r="M184"/>
      <c r="N184"/>
    </row>
    <row r="185" spans="2:30" ht="16.5" customHeight="1" x14ac:dyDescent="0.2">
      <c r="B185"/>
      <c r="D185"/>
      <c r="G185"/>
      <c r="K185"/>
      <c r="L185"/>
      <c r="M185"/>
      <c r="N185"/>
    </row>
    <row r="186" spans="2:30" ht="16.5" customHeight="1" x14ac:dyDescent="0.2">
      <c r="B186"/>
      <c r="D186"/>
      <c r="G186"/>
      <c r="K186"/>
      <c r="L186"/>
      <c r="M186"/>
      <c r="N186"/>
    </row>
    <row r="187" spans="2:30" ht="16.5" customHeight="1" x14ac:dyDescent="0.2">
      <c r="B187"/>
      <c r="D187"/>
      <c r="G187"/>
      <c r="K187"/>
      <c r="L187"/>
      <c r="M187"/>
      <c r="N187"/>
    </row>
    <row r="188" spans="2:30" ht="16.5" customHeight="1" x14ac:dyDescent="0.2">
      <c r="B188"/>
      <c r="G188"/>
      <c r="K188"/>
      <c r="L188"/>
      <c r="M188"/>
      <c r="N188"/>
    </row>
    <row r="189" spans="2:30" ht="16.5" customHeight="1" x14ac:dyDescent="0.2">
      <c r="B189"/>
      <c r="G189"/>
      <c r="K189"/>
      <c r="L189"/>
      <c r="M189"/>
      <c r="N189"/>
    </row>
    <row r="190" spans="2:30" ht="16.5" customHeight="1" x14ac:dyDescent="0.2">
      <c r="B190"/>
      <c r="G190"/>
      <c r="K190"/>
      <c r="L190"/>
      <c r="M190"/>
      <c r="N190"/>
    </row>
    <row r="191" spans="2:30" ht="16.5" customHeight="1" x14ac:dyDescent="0.2">
      <c r="B191"/>
      <c r="G191"/>
      <c r="K191"/>
      <c r="L191"/>
      <c r="M191"/>
      <c r="N191"/>
    </row>
    <row r="192" spans="2:30" ht="16.5" customHeight="1" x14ac:dyDescent="0.2">
      <c r="B192"/>
      <c r="G192"/>
      <c r="L192"/>
    </row>
    <row r="193" spans="2:12" ht="16.5" customHeight="1" x14ac:dyDescent="0.2">
      <c r="B193"/>
      <c r="G193"/>
      <c r="L193"/>
    </row>
    <row r="194" spans="2:12" ht="16.5" customHeight="1" x14ac:dyDescent="0.2">
      <c r="B194"/>
      <c r="G194"/>
      <c r="L194"/>
    </row>
    <row r="195" spans="2:12" ht="16.5" customHeight="1" x14ac:dyDescent="0.2">
      <c r="B195"/>
      <c r="G195"/>
      <c r="L195"/>
    </row>
    <row r="196" spans="2:12" ht="16.5" customHeight="1" x14ac:dyDescent="0.2">
      <c r="B196"/>
      <c r="G196"/>
      <c r="L196"/>
    </row>
    <row r="197" spans="2:12" ht="16.5" customHeight="1" x14ac:dyDescent="0.2">
      <c r="B197"/>
      <c r="G197"/>
      <c r="L197"/>
    </row>
    <row r="198" spans="2:12" ht="16.5" customHeight="1" x14ac:dyDescent="0.2">
      <c r="B198"/>
      <c r="G198"/>
      <c r="L198"/>
    </row>
    <row r="199" spans="2:12" ht="16.5" customHeight="1" x14ac:dyDescent="0.2">
      <c r="B199"/>
      <c r="G199"/>
      <c r="L199"/>
    </row>
    <row r="200" spans="2:12" ht="16.5" customHeight="1" x14ac:dyDescent="0.2">
      <c r="B200"/>
      <c r="G200"/>
      <c r="L200"/>
    </row>
    <row r="201" spans="2:12" ht="16.5" customHeight="1" x14ac:dyDescent="0.2">
      <c r="B201"/>
      <c r="G201"/>
      <c r="L201"/>
    </row>
    <row r="202" spans="2:12" ht="16.5" customHeight="1" x14ac:dyDescent="0.2">
      <c r="B202"/>
      <c r="G202"/>
      <c r="L202"/>
    </row>
    <row r="203" spans="2:12" ht="16.5" customHeight="1" x14ac:dyDescent="0.2">
      <c r="B203"/>
      <c r="G203"/>
      <c r="L203"/>
    </row>
    <row r="204" spans="2:12" ht="16.5" customHeight="1" x14ac:dyDescent="0.2">
      <c r="B204"/>
      <c r="G204"/>
      <c r="L204"/>
    </row>
    <row r="205" spans="2:12" ht="16.5" customHeight="1" x14ac:dyDescent="0.2">
      <c r="B205"/>
      <c r="G205"/>
      <c r="L205"/>
    </row>
    <row r="206" spans="2:12" ht="16.5" customHeight="1" x14ac:dyDescent="0.2">
      <c r="B206"/>
      <c r="G206"/>
      <c r="L206"/>
    </row>
    <row r="207" spans="2:12" ht="16.5" customHeight="1" x14ac:dyDescent="0.2">
      <c r="B207"/>
      <c r="G207"/>
      <c r="L207"/>
    </row>
    <row r="208" spans="2:12" ht="16.5" customHeight="1" x14ac:dyDescent="0.2">
      <c r="B208"/>
      <c r="G208"/>
      <c r="L208"/>
    </row>
    <row r="209" spans="2:12" ht="16.5" customHeight="1" x14ac:dyDescent="0.2">
      <c r="B209"/>
      <c r="G209"/>
      <c r="L209"/>
    </row>
    <row r="210" spans="2:12" ht="16.5" customHeight="1" x14ac:dyDescent="0.2">
      <c r="B210"/>
      <c r="G210"/>
      <c r="L210"/>
    </row>
    <row r="211" spans="2:12" ht="16.5" customHeight="1" x14ac:dyDescent="0.2">
      <c r="B211"/>
      <c r="G211"/>
      <c r="L211"/>
    </row>
    <row r="212" spans="2:12" ht="16.5" customHeight="1" x14ac:dyDescent="0.2">
      <c r="B212"/>
      <c r="G212"/>
      <c r="L212"/>
    </row>
    <row r="213" spans="2:12" ht="16.5" customHeight="1" x14ac:dyDescent="0.2">
      <c r="B213"/>
      <c r="G213"/>
      <c r="L213"/>
    </row>
    <row r="214" spans="2:12" ht="16.5" customHeight="1" x14ac:dyDescent="0.2">
      <c r="B214"/>
      <c r="G214"/>
      <c r="L214"/>
    </row>
    <row r="215" spans="2:12" ht="16.5" customHeight="1" x14ac:dyDescent="0.2">
      <c r="B215"/>
      <c r="G215"/>
      <c r="L215"/>
    </row>
    <row r="216" spans="2:12" ht="16.5" customHeight="1" x14ac:dyDescent="0.2">
      <c r="B216"/>
      <c r="G216"/>
      <c r="L216"/>
    </row>
    <row r="217" spans="2:12" ht="16.5" customHeight="1" x14ac:dyDescent="0.2">
      <c r="B217"/>
      <c r="G217"/>
      <c r="L217"/>
    </row>
    <row r="218" spans="2:12" ht="16.5" customHeight="1" x14ac:dyDescent="0.2">
      <c r="B218"/>
      <c r="G218"/>
      <c r="L218"/>
    </row>
    <row r="219" spans="2:12" ht="16.5" customHeight="1" x14ac:dyDescent="0.2">
      <c r="B219"/>
      <c r="G219"/>
      <c r="L219"/>
    </row>
    <row r="220" spans="2:12" ht="16.5" customHeight="1" x14ac:dyDescent="0.2">
      <c r="B220"/>
      <c r="G220"/>
      <c r="L220"/>
    </row>
    <row r="221" spans="2:12" ht="16.5" customHeight="1" x14ac:dyDescent="0.2">
      <c r="B221"/>
      <c r="G221"/>
      <c r="L221"/>
    </row>
    <row r="222" spans="2:12" ht="16.5" customHeight="1" x14ac:dyDescent="0.2">
      <c r="B222"/>
      <c r="G222"/>
      <c r="L222"/>
    </row>
    <row r="223" spans="2:12" ht="16.5" customHeight="1" x14ac:dyDescent="0.2">
      <c r="B223"/>
      <c r="G223"/>
      <c r="L223"/>
    </row>
    <row r="224" spans="2:12" ht="16.5" customHeight="1" x14ac:dyDescent="0.2">
      <c r="B224"/>
      <c r="G224"/>
      <c r="L224"/>
    </row>
    <row r="225" spans="2:12" ht="16.5" customHeight="1" x14ac:dyDescent="0.2">
      <c r="B225"/>
      <c r="G225"/>
      <c r="L225"/>
    </row>
    <row r="226" spans="2:12" ht="16.5" customHeight="1" x14ac:dyDescent="0.2">
      <c r="B226"/>
      <c r="G226"/>
      <c r="L226"/>
    </row>
    <row r="227" spans="2:12" ht="16.5" customHeight="1" x14ac:dyDescent="0.2">
      <c r="B227"/>
      <c r="G227"/>
      <c r="L227"/>
    </row>
    <row r="228" spans="2:12" ht="16.5" customHeight="1" x14ac:dyDescent="0.2">
      <c r="B228"/>
      <c r="G228"/>
      <c r="L228"/>
    </row>
    <row r="229" spans="2:12" ht="16.5" customHeight="1" x14ac:dyDescent="0.2">
      <c r="B229"/>
      <c r="G229"/>
      <c r="L229"/>
    </row>
    <row r="230" spans="2:12" ht="16.5" customHeight="1" x14ac:dyDescent="0.2">
      <c r="B230"/>
      <c r="G230"/>
      <c r="L230"/>
    </row>
    <row r="231" spans="2:12" ht="16.5" customHeight="1" x14ac:dyDescent="0.2">
      <c r="B231"/>
      <c r="G231"/>
      <c r="L231"/>
    </row>
    <row r="232" spans="2:12" ht="16.5" customHeight="1" x14ac:dyDescent="0.2">
      <c r="B232"/>
      <c r="G232"/>
      <c r="L232"/>
    </row>
    <row r="233" spans="2:12" ht="16.5" customHeight="1" x14ac:dyDescent="0.2">
      <c r="B233"/>
      <c r="G233"/>
      <c r="L233"/>
    </row>
    <row r="234" spans="2:12" ht="16.5" customHeight="1" x14ac:dyDescent="0.2">
      <c r="B234"/>
      <c r="G234"/>
      <c r="L234"/>
    </row>
    <row r="235" spans="2:12" ht="16.5" customHeight="1" x14ac:dyDescent="0.2">
      <c r="B235"/>
      <c r="G235"/>
      <c r="L235"/>
    </row>
    <row r="236" spans="2:12" ht="16.5" customHeight="1" x14ac:dyDescent="0.2">
      <c r="B236"/>
      <c r="G236"/>
      <c r="L236"/>
    </row>
    <row r="237" spans="2:12" ht="16.5" customHeight="1" x14ac:dyDescent="0.2">
      <c r="B237"/>
      <c r="G237"/>
      <c r="L237"/>
    </row>
    <row r="238" spans="2:12" ht="16.5" customHeight="1" x14ac:dyDescent="0.2">
      <c r="B238"/>
      <c r="G238"/>
      <c r="L238"/>
    </row>
    <row r="239" spans="2:12" ht="16.5" customHeight="1" x14ac:dyDescent="0.2">
      <c r="B239"/>
      <c r="G239"/>
      <c r="L239"/>
    </row>
    <row r="240" spans="2:12" ht="16.5" customHeight="1" x14ac:dyDescent="0.2">
      <c r="B240"/>
      <c r="G240"/>
      <c r="L240"/>
    </row>
    <row r="241" spans="2:12" ht="16.5" customHeight="1" x14ac:dyDescent="0.2">
      <c r="B241"/>
      <c r="G241"/>
      <c r="L241"/>
    </row>
    <row r="242" spans="2:12" ht="16.5" customHeight="1" x14ac:dyDescent="0.2">
      <c r="B242"/>
      <c r="G242"/>
      <c r="L242"/>
    </row>
    <row r="243" spans="2:12" ht="16.5" customHeight="1" x14ac:dyDescent="0.2">
      <c r="B243"/>
      <c r="G243"/>
      <c r="L243"/>
    </row>
    <row r="244" spans="2:12" ht="16.5" customHeight="1" x14ac:dyDescent="0.2">
      <c r="B244"/>
      <c r="G244"/>
      <c r="L244"/>
    </row>
    <row r="245" spans="2:12" ht="16.5" customHeight="1" x14ac:dyDescent="0.2">
      <c r="B245"/>
      <c r="G245"/>
      <c r="L245"/>
    </row>
    <row r="246" spans="2:12" ht="16.5" customHeight="1" x14ac:dyDescent="0.2">
      <c r="B246"/>
      <c r="G246"/>
      <c r="L246"/>
    </row>
    <row r="247" spans="2:12" ht="16.5" customHeight="1" x14ac:dyDescent="0.2">
      <c r="B247"/>
      <c r="G247"/>
      <c r="L247"/>
    </row>
    <row r="248" spans="2:12" ht="16.5" customHeight="1" x14ac:dyDescent="0.2">
      <c r="B248"/>
      <c r="G248"/>
      <c r="L248"/>
    </row>
    <row r="249" spans="2:12" ht="16.5" customHeight="1" x14ac:dyDescent="0.2">
      <c r="B249"/>
      <c r="G249"/>
      <c r="L249"/>
    </row>
    <row r="250" spans="2:12" ht="16.5" customHeight="1" x14ac:dyDescent="0.2">
      <c r="B250"/>
      <c r="G250"/>
      <c r="L250"/>
    </row>
    <row r="251" spans="2:12" ht="16.5" customHeight="1" x14ac:dyDescent="0.2">
      <c r="B251"/>
      <c r="G251"/>
      <c r="L251"/>
    </row>
    <row r="252" spans="2:12" ht="16.5" customHeight="1" x14ac:dyDescent="0.2">
      <c r="B252"/>
      <c r="G252"/>
      <c r="L252"/>
    </row>
    <row r="253" spans="2:12" ht="16.5" customHeight="1" x14ac:dyDescent="0.2">
      <c r="B253"/>
      <c r="G253"/>
      <c r="L253"/>
    </row>
    <row r="254" spans="2:12" ht="16.5" customHeight="1" x14ac:dyDescent="0.2">
      <c r="B254"/>
      <c r="G254"/>
      <c r="L254"/>
    </row>
    <row r="255" spans="2:12" ht="16.5" customHeight="1" x14ac:dyDescent="0.2">
      <c r="B255"/>
      <c r="G255"/>
      <c r="L255"/>
    </row>
    <row r="256" spans="2:12" ht="16.5" customHeight="1" x14ac:dyDescent="0.2">
      <c r="B256"/>
      <c r="G256"/>
      <c r="L256"/>
    </row>
    <row r="257" spans="2:12" ht="16.5" customHeight="1" x14ac:dyDescent="0.2">
      <c r="B257"/>
      <c r="G257"/>
      <c r="L257"/>
    </row>
    <row r="258" spans="2:12" ht="16.5" customHeight="1" x14ac:dyDescent="0.2">
      <c r="B258"/>
      <c r="G258"/>
      <c r="L258"/>
    </row>
    <row r="259" spans="2:12" ht="16.5" customHeight="1" x14ac:dyDescent="0.2">
      <c r="B259"/>
      <c r="G259"/>
      <c r="L259"/>
    </row>
    <row r="260" spans="2:12" ht="16.5" customHeight="1" x14ac:dyDescent="0.2">
      <c r="B260"/>
      <c r="G260"/>
      <c r="L260"/>
    </row>
    <row r="261" spans="2:12" ht="16.5" customHeight="1" x14ac:dyDescent="0.2">
      <c r="B261"/>
      <c r="G261"/>
      <c r="L261"/>
    </row>
    <row r="262" spans="2:12" ht="16.5" customHeight="1" x14ac:dyDescent="0.2">
      <c r="B262"/>
      <c r="G262"/>
      <c r="L262"/>
    </row>
    <row r="263" spans="2:12" ht="16.5" customHeight="1" x14ac:dyDescent="0.2">
      <c r="B263"/>
      <c r="G263"/>
      <c r="L263"/>
    </row>
    <row r="264" spans="2:12" ht="16.5" customHeight="1" x14ac:dyDescent="0.2">
      <c r="B264"/>
      <c r="G264"/>
      <c r="L264"/>
    </row>
    <row r="265" spans="2:12" ht="16.5" customHeight="1" x14ac:dyDescent="0.2">
      <c r="B265"/>
      <c r="G265"/>
      <c r="L265"/>
    </row>
    <row r="266" spans="2:12" ht="16.5" customHeight="1" x14ac:dyDescent="0.2">
      <c r="B266"/>
      <c r="G266"/>
      <c r="L266"/>
    </row>
    <row r="267" spans="2:12" ht="16.5" customHeight="1" x14ac:dyDescent="0.2">
      <c r="B267"/>
      <c r="G267"/>
      <c r="L267"/>
    </row>
    <row r="268" spans="2:12" ht="16.5" customHeight="1" x14ac:dyDescent="0.2">
      <c r="B268"/>
      <c r="G268"/>
      <c r="L268"/>
    </row>
    <row r="269" spans="2:12" ht="16.5" customHeight="1" x14ac:dyDescent="0.2">
      <c r="B269"/>
      <c r="G269"/>
      <c r="L269"/>
    </row>
    <row r="270" spans="2:12" ht="16.5" customHeight="1" x14ac:dyDescent="0.2">
      <c r="B270"/>
      <c r="G270"/>
      <c r="L270"/>
    </row>
    <row r="271" spans="2:12" ht="16.5" customHeight="1" x14ac:dyDescent="0.2">
      <c r="B271"/>
      <c r="G271"/>
      <c r="L271"/>
    </row>
    <row r="272" spans="2:12" ht="16.5" customHeight="1" x14ac:dyDescent="0.2">
      <c r="B272"/>
      <c r="G272"/>
      <c r="L272"/>
    </row>
    <row r="273" spans="2:12" ht="16.5" customHeight="1" x14ac:dyDescent="0.2">
      <c r="B273"/>
      <c r="G273"/>
      <c r="L273"/>
    </row>
    <row r="274" spans="2:12" ht="16.5" customHeight="1" x14ac:dyDescent="0.2">
      <c r="B274"/>
      <c r="G274"/>
      <c r="L274"/>
    </row>
    <row r="275" spans="2:12" ht="16.5" customHeight="1" x14ac:dyDescent="0.2">
      <c r="B275"/>
      <c r="G275"/>
      <c r="L275"/>
    </row>
    <row r="276" spans="2:12" ht="16.5" customHeight="1" x14ac:dyDescent="0.2">
      <c r="B276"/>
      <c r="G276"/>
      <c r="L276"/>
    </row>
    <row r="277" spans="2:12" ht="16.5" customHeight="1" x14ac:dyDescent="0.2">
      <c r="B277"/>
      <c r="G277"/>
      <c r="L277"/>
    </row>
    <row r="278" spans="2:12" ht="16.5" customHeight="1" x14ac:dyDescent="0.2">
      <c r="B278"/>
      <c r="G278"/>
      <c r="L278"/>
    </row>
    <row r="279" spans="2:12" ht="16.5" customHeight="1" x14ac:dyDescent="0.2">
      <c r="B279"/>
      <c r="G279"/>
      <c r="L279"/>
    </row>
    <row r="280" spans="2:12" ht="16.5" customHeight="1" x14ac:dyDescent="0.2">
      <c r="B280"/>
      <c r="G280"/>
      <c r="L280"/>
    </row>
    <row r="281" spans="2:12" ht="16.5" customHeight="1" x14ac:dyDescent="0.2">
      <c r="B281"/>
      <c r="G281"/>
      <c r="L281"/>
    </row>
    <row r="282" spans="2:12" ht="16.5" customHeight="1" x14ac:dyDescent="0.2">
      <c r="B282"/>
      <c r="G282"/>
      <c r="L282"/>
    </row>
    <row r="283" spans="2:12" ht="16.5" customHeight="1" x14ac:dyDescent="0.2">
      <c r="B283"/>
      <c r="G283"/>
      <c r="L283"/>
    </row>
    <row r="284" spans="2:12" ht="16.5" customHeight="1" x14ac:dyDescent="0.2">
      <c r="B284"/>
      <c r="G284"/>
      <c r="L284"/>
    </row>
    <row r="285" spans="2:12" ht="16.5" customHeight="1" x14ac:dyDescent="0.2">
      <c r="B285"/>
      <c r="G285"/>
      <c r="L285"/>
    </row>
    <row r="286" spans="2:12" ht="16.5" customHeight="1" x14ac:dyDescent="0.2">
      <c r="B286"/>
      <c r="G286"/>
      <c r="L286"/>
    </row>
    <row r="287" spans="2:12" ht="16.5" customHeight="1" x14ac:dyDescent="0.2">
      <c r="B287"/>
      <c r="G287"/>
      <c r="L287"/>
    </row>
    <row r="288" spans="2:12" ht="16.5" customHeight="1" x14ac:dyDescent="0.2">
      <c r="B288"/>
      <c r="G288"/>
      <c r="L288"/>
    </row>
    <row r="289" spans="2:12" ht="16.5" customHeight="1" x14ac:dyDescent="0.2">
      <c r="B289"/>
      <c r="G289"/>
      <c r="L289"/>
    </row>
    <row r="290" spans="2:12" ht="16.5" customHeight="1" x14ac:dyDescent="0.2">
      <c r="B290"/>
      <c r="G290"/>
      <c r="L290"/>
    </row>
    <row r="291" spans="2:12" ht="16.5" customHeight="1" x14ac:dyDescent="0.2">
      <c r="B291"/>
      <c r="G291"/>
      <c r="L291"/>
    </row>
    <row r="292" spans="2:12" ht="16.5" customHeight="1" x14ac:dyDescent="0.2">
      <c r="B292"/>
      <c r="G292"/>
      <c r="L292"/>
    </row>
    <row r="293" spans="2:12" ht="16.5" customHeight="1" x14ac:dyDescent="0.2">
      <c r="B293"/>
      <c r="G293"/>
      <c r="L293"/>
    </row>
    <row r="294" spans="2:12" ht="16.5" customHeight="1" x14ac:dyDescent="0.2">
      <c r="B294"/>
      <c r="G294"/>
      <c r="L294"/>
    </row>
    <row r="295" spans="2:12" ht="16.5" customHeight="1" x14ac:dyDescent="0.2">
      <c r="B295"/>
      <c r="G295"/>
      <c r="L295"/>
    </row>
    <row r="296" spans="2:12" ht="16.5" customHeight="1" x14ac:dyDescent="0.2">
      <c r="B296"/>
      <c r="G296"/>
      <c r="L296"/>
    </row>
    <row r="297" spans="2:12" ht="16.5" customHeight="1" x14ac:dyDescent="0.2">
      <c r="B297"/>
      <c r="G297"/>
      <c r="L297"/>
    </row>
    <row r="298" spans="2:12" ht="16.5" customHeight="1" x14ac:dyDescent="0.2">
      <c r="B298"/>
      <c r="G298"/>
      <c r="L298"/>
    </row>
    <row r="299" spans="2:12" ht="16.5" customHeight="1" x14ac:dyDescent="0.2">
      <c r="B299"/>
      <c r="G299"/>
      <c r="L299"/>
    </row>
    <row r="300" spans="2:12" ht="16.5" customHeight="1" x14ac:dyDescent="0.2">
      <c r="B300"/>
      <c r="G300"/>
      <c r="L300"/>
    </row>
    <row r="301" spans="2:12" ht="16.5" customHeight="1" x14ac:dyDescent="0.2">
      <c r="B301"/>
      <c r="G301"/>
      <c r="L301"/>
    </row>
    <row r="302" spans="2:12" ht="16.5" customHeight="1" x14ac:dyDescent="0.2">
      <c r="B302"/>
      <c r="G302"/>
      <c r="L302"/>
    </row>
    <row r="303" spans="2:12" ht="16.5" customHeight="1" x14ac:dyDescent="0.2">
      <c r="B303"/>
      <c r="G303"/>
      <c r="L303"/>
    </row>
    <row r="304" spans="2:12" ht="16.5" customHeight="1" x14ac:dyDescent="0.2">
      <c r="B304"/>
      <c r="G304"/>
      <c r="L304"/>
    </row>
    <row r="305" spans="2:12" ht="16.5" customHeight="1" x14ac:dyDescent="0.2">
      <c r="B305"/>
      <c r="G305"/>
      <c r="L305"/>
    </row>
    <row r="306" spans="2:12" ht="16.5" customHeight="1" x14ac:dyDescent="0.2">
      <c r="B306"/>
      <c r="G306"/>
      <c r="L306"/>
    </row>
    <row r="307" spans="2:12" ht="16.5" customHeight="1" x14ac:dyDescent="0.2">
      <c r="B307"/>
      <c r="G307"/>
      <c r="L307"/>
    </row>
    <row r="308" spans="2:12" ht="16.5" customHeight="1" x14ac:dyDescent="0.2">
      <c r="B308"/>
      <c r="G308"/>
      <c r="L308"/>
    </row>
    <row r="309" spans="2:12" ht="16.5" customHeight="1" x14ac:dyDescent="0.2">
      <c r="B309"/>
      <c r="G309"/>
      <c r="L309"/>
    </row>
    <row r="310" spans="2:12" ht="16.5" customHeight="1" x14ac:dyDescent="0.2">
      <c r="B310"/>
      <c r="G310"/>
      <c r="L310"/>
    </row>
    <row r="311" spans="2:12" ht="16.5" customHeight="1" x14ac:dyDescent="0.2">
      <c r="B311"/>
      <c r="G311"/>
      <c r="L311"/>
    </row>
    <row r="312" spans="2:12" ht="16.5" customHeight="1" x14ac:dyDescent="0.2">
      <c r="B312"/>
      <c r="G312"/>
      <c r="L312"/>
    </row>
    <row r="313" spans="2:12" ht="16.5" customHeight="1" x14ac:dyDescent="0.2">
      <c r="B313"/>
      <c r="G313"/>
      <c r="L313"/>
    </row>
    <row r="314" spans="2:12" ht="16.5" customHeight="1" x14ac:dyDescent="0.2">
      <c r="B314"/>
      <c r="G314"/>
      <c r="L314"/>
    </row>
    <row r="315" spans="2:12" ht="16.5" customHeight="1" x14ac:dyDescent="0.2">
      <c r="B315"/>
      <c r="G315"/>
      <c r="L315"/>
    </row>
    <row r="316" spans="2:12" ht="16.5" customHeight="1" x14ac:dyDescent="0.2">
      <c r="B316"/>
      <c r="G316"/>
      <c r="L316"/>
    </row>
    <row r="317" spans="2:12" ht="16.5" customHeight="1" x14ac:dyDescent="0.2">
      <c r="B317"/>
      <c r="G317"/>
      <c r="L317"/>
    </row>
    <row r="318" spans="2:12" ht="16.5" customHeight="1" x14ac:dyDescent="0.2">
      <c r="B318"/>
      <c r="G318"/>
      <c r="L318"/>
    </row>
    <row r="319" spans="2:12" ht="16.5" customHeight="1" x14ac:dyDescent="0.2">
      <c r="B319"/>
      <c r="G319"/>
      <c r="L319"/>
    </row>
    <row r="320" spans="2:12" ht="16.5" customHeight="1" x14ac:dyDescent="0.2">
      <c r="B320"/>
      <c r="G320"/>
      <c r="L320"/>
    </row>
    <row r="321" spans="2:12" ht="16.5" customHeight="1" x14ac:dyDescent="0.2">
      <c r="B321"/>
      <c r="G321"/>
      <c r="L321"/>
    </row>
    <row r="322" spans="2:12" ht="16.5" customHeight="1" x14ac:dyDescent="0.2">
      <c r="B322"/>
      <c r="G322"/>
      <c r="L322"/>
    </row>
    <row r="323" spans="2:12" ht="16.5" customHeight="1" x14ac:dyDescent="0.2">
      <c r="B323"/>
      <c r="G323"/>
      <c r="L323"/>
    </row>
    <row r="324" spans="2:12" ht="16.5" customHeight="1" x14ac:dyDescent="0.2">
      <c r="B324"/>
      <c r="G324"/>
      <c r="L324"/>
    </row>
    <row r="325" spans="2:12" ht="16.5" customHeight="1" x14ac:dyDescent="0.2">
      <c r="B325"/>
      <c r="G325" s="2"/>
      <c r="L325"/>
    </row>
    <row r="326" spans="2:12" ht="16.5" customHeight="1" x14ac:dyDescent="0.2">
      <c r="B326"/>
      <c r="G326" s="2"/>
      <c r="L326"/>
    </row>
    <row r="327" spans="2:12" ht="16.5" customHeight="1" x14ac:dyDescent="0.2">
      <c r="B327"/>
      <c r="G327" s="2"/>
      <c r="L327"/>
    </row>
    <row r="328" spans="2:12" ht="16.5" customHeight="1" x14ac:dyDescent="0.2">
      <c r="B328"/>
      <c r="G328" s="2"/>
      <c r="L328"/>
    </row>
    <row r="329" spans="2:12" ht="16.5" customHeight="1" x14ac:dyDescent="0.2">
      <c r="B329"/>
      <c r="G329" s="2"/>
      <c r="L329"/>
    </row>
    <row r="330" spans="2:12" ht="16.5" customHeight="1" x14ac:dyDescent="0.2">
      <c r="B330"/>
      <c r="G330" s="2"/>
      <c r="L330"/>
    </row>
    <row r="331" spans="2:12" ht="16.5" customHeight="1" x14ac:dyDescent="0.2">
      <c r="B331"/>
      <c r="G331" s="2"/>
      <c r="L331"/>
    </row>
    <row r="332" spans="2:12" ht="16.5" customHeight="1" x14ac:dyDescent="0.2">
      <c r="B332"/>
      <c r="G332" s="2"/>
      <c r="L332"/>
    </row>
    <row r="333" spans="2:12" ht="16.5" customHeight="1" x14ac:dyDescent="0.2">
      <c r="B333"/>
      <c r="G333" s="2"/>
      <c r="L333"/>
    </row>
    <row r="334" spans="2:12" ht="16.5" customHeight="1" x14ac:dyDescent="0.2">
      <c r="B334"/>
      <c r="G334" s="2"/>
      <c r="L334"/>
    </row>
    <row r="335" spans="2:12" ht="16.5" customHeight="1" x14ac:dyDescent="0.2">
      <c r="B335"/>
      <c r="G335" s="2"/>
      <c r="L335"/>
    </row>
    <row r="336" spans="2:12" ht="16.5" customHeight="1" x14ac:dyDescent="0.2">
      <c r="B336"/>
      <c r="G336" s="2"/>
      <c r="L336"/>
    </row>
    <row r="337" spans="2:12" ht="16.5" customHeight="1" x14ac:dyDescent="0.2">
      <c r="B337"/>
      <c r="G337" s="2"/>
      <c r="L337"/>
    </row>
    <row r="338" spans="2:12" ht="16.5" customHeight="1" x14ac:dyDescent="0.2">
      <c r="B338"/>
      <c r="G338" s="2"/>
      <c r="L338"/>
    </row>
    <row r="339" spans="2:12" ht="16.5" customHeight="1" x14ac:dyDescent="0.2">
      <c r="B339"/>
      <c r="G339" s="2"/>
      <c r="L339"/>
    </row>
    <row r="340" spans="2:12" ht="16.5" customHeight="1" x14ac:dyDescent="0.2">
      <c r="B340"/>
      <c r="G340" s="2"/>
      <c r="L340"/>
    </row>
    <row r="341" spans="2:12" ht="16.5" customHeight="1" x14ac:dyDescent="0.2">
      <c r="B341"/>
      <c r="G341" s="2"/>
      <c r="L341"/>
    </row>
    <row r="342" spans="2:12" ht="16.5" customHeight="1" x14ac:dyDescent="0.2">
      <c r="B342"/>
      <c r="G342" s="2"/>
      <c r="L342"/>
    </row>
    <row r="343" spans="2:12" ht="16.5" customHeight="1" x14ac:dyDescent="0.2">
      <c r="B343"/>
      <c r="G343" s="2"/>
      <c r="L343"/>
    </row>
    <row r="344" spans="2:12" ht="16.5" customHeight="1" x14ac:dyDescent="0.2">
      <c r="B344"/>
      <c r="G344" s="2"/>
      <c r="L344"/>
    </row>
    <row r="345" spans="2:12" ht="16.5" customHeight="1" x14ac:dyDescent="0.2">
      <c r="B345"/>
      <c r="G345" s="2"/>
      <c r="L345"/>
    </row>
    <row r="346" spans="2:12" ht="16.5" customHeight="1" x14ac:dyDescent="0.2">
      <c r="B346"/>
      <c r="G346" s="2"/>
      <c r="L346"/>
    </row>
    <row r="347" spans="2:12" ht="16.5" customHeight="1" x14ac:dyDescent="0.2">
      <c r="B347"/>
      <c r="G347" s="2"/>
      <c r="L347"/>
    </row>
    <row r="348" spans="2:12" ht="16.5" customHeight="1" x14ac:dyDescent="0.2">
      <c r="B348"/>
      <c r="G348" s="2"/>
      <c r="L348"/>
    </row>
    <row r="349" spans="2:12" ht="16.5" customHeight="1" x14ac:dyDescent="0.2">
      <c r="B349"/>
      <c r="G349" s="2"/>
      <c r="L349"/>
    </row>
    <row r="350" spans="2:12" ht="16.5" customHeight="1" x14ac:dyDescent="0.2">
      <c r="B350"/>
      <c r="G350" s="2"/>
      <c r="L350"/>
    </row>
    <row r="351" spans="2:12" ht="16.5" customHeight="1" x14ac:dyDescent="0.2">
      <c r="B351"/>
      <c r="G351" s="2"/>
      <c r="L351"/>
    </row>
    <row r="352" spans="2:12" ht="16.5" customHeight="1" x14ac:dyDescent="0.2">
      <c r="B352"/>
      <c r="G352" s="2"/>
      <c r="L352"/>
    </row>
    <row r="353" spans="2:12" ht="16.5" customHeight="1" x14ac:dyDescent="0.2">
      <c r="B353"/>
      <c r="G353" s="2"/>
      <c r="L353"/>
    </row>
    <row r="354" spans="2:12" ht="16.5" customHeight="1" x14ac:dyDescent="0.2">
      <c r="B354"/>
      <c r="G354" s="2"/>
      <c r="L354"/>
    </row>
    <row r="355" spans="2:12" ht="16.5" customHeight="1" x14ac:dyDescent="0.2">
      <c r="B355"/>
      <c r="G355" s="2"/>
      <c r="L355"/>
    </row>
    <row r="356" spans="2:12" ht="16.5" customHeight="1" x14ac:dyDescent="0.2">
      <c r="B356"/>
      <c r="G356" s="2"/>
      <c r="L356"/>
    </row>
    <row r="357" spans="2:12" ht="16.5" customHeight="1" x14ac:dyDescent="0.2">
      <c r="B357"/>
      <c r="G357" s="2"/>
      <c r="L357"/>
    </row>
    <row r="358" spans="2:12" ht="16.5" customHeight="1" x14ac:dyDescent="0.2">
      <c r="B358"/>
      <c r="G358" s="2"/>
      <c r="L358"/>
    </row>
    <row r="359" spans="2:12" ht="16.5" customHeight="1" x14ac:dyDescent="0.2">
      <c r="B359"/>
      <c r="G359" s="2"/>
      <c r="L359"/>
    </row>
    <row r="360" spans="2:12" ht="16.5" customHeight="1" x14ac:dyDescent="0.2">
      <c r="B360"/>
      <c r="G360" s="2"/>
      <c r="L360"/>
    </row>
    <row r="361" spans="2:12" ht="16.5" customHeight="1" x14ac:dyDescent="0.2">
      <c r="B361"/>
      <c r="G361" s="2"/>
      <c r="L361"/>
    </row>
    <row r="362" spans="2:12" ht="16.5" customHeight="1" x14ac:dyDescent="0.2">
      <c r="B362"/>
      <c r="G362" s="2"/>
      <c r="L362"/>
    </row>
    <row r="363" spans="2:12" ht="16.5" customHeight="1" x14ac:dyDescent="0.2">
      <c r="B363"/>
      <c r="G363" s="2"/>
      <c r="L363"/>
    </row>
    <row r="364" spans="2:12" ht="16.5" customHeight="1" x14ac:dyDescent="0.2">
      <c r="B364"/>
      <c r="G364" s="2"/>
      <c r="L364"/>
    </row>
    <row r="365" spans="2:12" ht="16.5" customHeight="1" x14ac:dyDescent="0.2">
      <c r="B365"/>
      <c r="G365" s="2"/>
      <c r="L365"/>
    </row>
    <row r="366" spans="2:12" ht="16.5" customHeight="1" x14ac:dyDescent="0.2">
      <c r="B366"/>
      <c r="G366" s="2"/>
      <c r="L366"/>
    </row>
    <row r="367" spans="2:12" ht="16.5" customHeight="1" x14ac:dyDescent="0.2">
      <c r="B367"/>
      <c r="G367" s="2"/>
      <c r="L367"/>
    </row>
    <row r="368" spans="2:12" ht="16.5" customHeight="1" x14ac:dyDescent="0.2">
      <c r="B368"/>
      <c r="G368" s="2"/>
      <c r="L368"/>
    </row>
    <row r="369" spans="2:12" ht="16.5" customHeight="1" x14ac:dyDescent="0.2">
      <c r="B369"/>
      <c r="G369" s="2"/>
      <c r="L369"/>
    </row>
    <row r="370" spans="2:12" ht="16.5" customHeight="1" x14ac:dyDescent="0.2">
      <c r="B370"/>
      <c r="G370" s="2"/>
      <c r="L370"/>
    </row>
    <row r="371" spans="2:12" ht="16.5" customHeight="1" x14ac:dyDescent="0.2">
      <c r="B371"/>
      <c r="G371" s="2"/>
      <c r="L371"/>
    </row>
    <row r="372" spans="2:12" ht="16.5" customHeight="1" x14ac:dyDescent="0.2">
      <c r="B372"/>
      <c r="G372" s="2"/>
      <c r="L372"/>
    </row>
    <row r="373" spans="2:12" ht="16.5" customHeight="1" x14ac:dyDescent="0.2">
      <c r="B373"/>
      <c r="G373" s="2"/>
      <c r="L373"/>
    </row>
    <row r="374" spans="2:12" ht="16.5" customHeight="1" x14ac:dyDescent="0.2">
      <c r="B374"/>
      <c r="G374" s="2"/>
      <c r="L374"/>
    </row>
    <row r="375" spans="2:12" ht="16.5" customHeight="1" x14ac:dyDescent="0.2">
      <c r="B375"/>
      <c r="G375" s="2"/>
      <c r="L375"/>
    </row>
    <row r="376" spans="2:12" ht="16.5" customHeight="1" x14ac:dyDescent="0.2">
      <c r="B376"/>
      <c r="G376" s="2"/>
      <c r="L376"/>
    </row>
    <row r="377" spans="2:12" ht="16.5" customHeight="1" x14ac:dyDescent="0.2">
      <c r="B377"/>
      <c r="G377" s="2"/>
      <c r="L377"/>
    </row>
    <row r="378" spans="2:12" ht="16.5" customHeight="1" x14ac:dyDescent="0.2">
      <c r="B378"/>
      <c r="L378"/>
    </row>
    <row r="379" spans="2:12" ht="16.5" customHeight="1" x14ac:dyDescent="0.2">
      <c r="B379"/>
      <c r="L379"/>
    </row>
    <row r="380" spans="2:12" ht="16.5" customHeight="1" x14ac:dyDescent="0.2">
      <c r="B380"/>
      <c r="L380"/>
    </row>
    <row r="381" spans="2:12" ht="16.5" customHeight="1" x14ac:dyDescent="0.2">
      <c r="B381"/>
      <c r="L381"/>
    </row>
    <row r="382" spans="2:12" ht="16.5" customHeight="1" x14ac:dyDescent="0.2">
      <c r="B382"/>
      <c r="L382"/>
    </row>
    <row r="383" spans="2:12" ht="16.5" customHeight="1" x14ac:dyDescent="0.2">
      <c r="B383"/>
      <c r="L383"/>
    </row>
    <row r="384" spans="2:12" ht="16.5" customHeight="1" x14ac:dyDescent="0.2">
      <c r="B384"/>
      <c r="L384"/>
    </row>
    <row r="385" spans="2:12" ht="16.5" customHeight="1" x14ac:dyDescent="0.2">
      <c r="B385"/>
      <c r="L385"/>
    </row>
    <row r="386" spans="2:12" ht="16.5" customHeight="1" x14ac:dyDescent="0.2">
      <c r="B386"/>
      <c r="L386"/>
    </row>
    <row r="387" spans="2:12" ht="16.5" customHeight="1" x14ac:dyDescent="0.2">
      <c r="B387"/>
      <c r="L387"/>
    </row>
    <row r="388" spans="2:12" ht="16.5" customHeight="1" x14ac:dyDescent="0.2">
      <c r="B388"/>
      <c r="L388"/>
    </row>
    <row r="389" spans="2:12" ht="16.5" customHeight="1" x14ac:dyDescent="0.2">
      <c r="B389"/>
      <c r="L389"/>
    </row>
    <row r="390" spans="2:12" ht="16.5" customHeight="1" x14ac:dyDescent="0.2">
      <c r="B390"/>
      <c r="L390"/>
    </row>
    <row r="391" spans="2:12" ht="16.5" customHeight="1" x14ac:dyDescent="0.2">
      <c r="B391"/>
      <c r="L391"/>
    </row>
    <row r="392" spans="2:12" ht="16.5" customHeight="1" x14ac:dyDescent="0.2">
      <c r="B392"/>
      <c r="L392"/>
    </row>
    <row r="393" spans="2:12" ht="16.5" customHeight="1" x14ac:dyDescent="0.2">
      <c r="B393"/>
      <c r="L393"/>
    </row>
    <row r="394" spans="2:12" ht="16.5" customHeight="1" x14ac:dyDescent="0.2">
      <c r="B394"/>
      <c r="L394"/>
    </row>
    <row r="395" spans="2:12" ht="16.5" customHeight="1" x14ac:dyDescent="0.2">
      <c r="B395"/>
      <c r="L395"/>
    </row>
    <row r="396" spans="2:12" ht="16.5" customHeight="1" x14ac:dyDescent="0.2">
      <c r="B396"/>
      <c r="L396"/>
    </row>
    <row r="397" spans="2:12" ht="16.5" customHeight="1" x14ac:dyDescent="0.2">
      <c r="B397"/>
      <c r="L397"/>
    </row>
    <row r="398" spans="2:12" ht="16.5" customHeight="1" x14ac:dyDescent="0.2">
      <c r="B398"/>
      <c r="L398"/>
    </row>
    <row r="399" spans="2:12" ht="16.5" customHeight="1" x14ac:dyDescent="0.2">
      <c r="B399"/>
      <c r="L399"/>
    </row>
    <row r="400" spans="2:12" ht="16.5" customHeight="1" x14ac:dyDescent="0.2">
      <c r="B400"/>
      <c r="L400"/>
    </row>
    <row r="401" spans="2:12" ht="16.5" customHeight="1" x14ac:dyDescent="0.2">
      <c r="B401"/>
      <c r="L401"/>
    </row>
    <row r="402" spans="2:12" ht="16.5" customHeight="1" x14ac:dyDescent="0.2">
      <c r="B402"/>
      <c r="L402"/>
    </row>
    <row r="403" spans="2:12" ht="16.5" customHeight="1" x14ac:dyDescent="0.2">
      <c r="B403"/>
      <c r="L403"/>
    </row>
    <row r="404" spans="2:12" ht="16.5" customHeight="1" x14ac:dyDescent="0.2">
      <c r="B404"/>
      <c r="L404"/>
    </row>
    <row r="405" spans="2:12" ht="16.5" customHeight="1" x14ac:dyDescent="0.2">
      <c r="B405"/>
      <c r="L405"/>
    </row>
    <row r="406" spans="2:12" ht="16.5" customHeight="1" x14ac:dyDescent="0.2">
      <c r="B406"/>
      <c r="L406"/>
    </row>
    <row r="407" spans="2:12" ht="16.5" customHeight="1" x14ac:dyDescent="0.2">
      <c r="B407"/>
      <c r="L407"/>
    </row>
    <row r="408" spans="2:12" ht="16.5" customHeight="1" x14ac:dyDescent="0.2">
      <c r="B408"/>
      <c r="L408"/>
    </row>
    <row r="409" spans="2:12" ht="16.5" customHeight="1" x14ac:dyDescent="0.2">
      <c r="B409"/>
      <c r="L409"/>
    </row>
    <row r="410" spans="2:12" ht="16.5" customHeight="1" x14ac:dyDescent="0.2">
      <c r="B410"/>
      <c r="L410"/>
    </row>
    <row r="411" spans="2:12" ht="16.5" customHeight="1" x14ac:dyDescent="0.2">
      <c r="B411"/>
      <c r="L411"/>
    </row>
    <row r="412" spans="2:12" ht="16.5" customHeight="1" x14ac:dyDescent="0.2">
      <c r="B412"/>
      <c r="L412"/>
    </row>
    <row r="413" spans="2:12" ht="16.5" customHeight="1" x14ac:dyDescent="0.2">
      <c r="B413"/>
      <c r="L413"/>
    </row>
    <row r="414" spans="2:12" ht="16.5" customHeight="1" x14ac:dyDescent="0.2">
      <c r="B414"/>
      <c r="L414"/>
    </row>
    <row r="415" spans="2:12" ht="16.5" customHeight="1" x14ac:dyDescent="0.2">
      <c r="B415"/>
      <c r="L415"/>
    </row>
    <row r="416" spans="2:12" ht="16.5" customHeight="1" x14ac:dyDescent="0.2">
      <c r="B416"/>
      <c r="L416"/>
    </row>
    <row r="417" spans="2:12" ht="16.5" customHeight="1" x14ac:dyDescent="0.2">
      <c r="B417"/>
      <c r="L417"/>
    </row>
    <row r="418" spans="2:12" ht="16.5" customHeight="1" x14ac:dyDescent="0.2">
      <c r="B418"/>
      <c r="L418"/>
    </row>
    <row r="419" spans="2:12" ht="16.5" customHeight="1" x14ac:dyDescent="0.2">
      <c r="B419"/>
      <c r="L419"/>
    </row>
    <row r="420" spans="2:12" ht="16.5" customHeight="1" x14ac:dyDescent="0.2">
      <c r="B420"/>
      <c r="L420"/>
    </row>
    <row r="421" spans="2:12" ht="16.5" customHeight="1" x14ac:dyDescent="0.2">
      <c r="B421"/>
      <c r="L421"/>
    </row>
    <row r="422" spans="2:12" ht="16.5" customHeight="1" x14ac:dyDescent="0.2">
      <c r="B422"/>
      <c r="L422"/>
    </row>
    <row r="423" spans="2:12" ht="16.5" customHeight="1" x14ac:dyDescent="0.2">
      <c r="B423"/>
      <c r="L423"/>
    </row>
    <row r="424" spans="2:12" ht="16.5" customHeight="1" x14ac:dyDescent="0.2">
      <c r="B424"/>
      <c r="L424"/>
    </row>
    <row r="425" spans="2:12" ht="16.5" customHeight="1" x14ac:dyDescent="0.2">
      <c r="B425"/>
      <c r="L425"/>
    </row>
    <row r="426" spans="2:12" ht="16.5" customHeight="1" x14ac:dyDescent="0.2">
      <c r="B426"/>
      <c r="L426"/>
    </row>
    <row r="427" spans="2:12" ht="16.5" customHeight="1" x14ac:dyDescent="0.2">
      <c r="B427"/>
      <c r="L427"/>
    </row>
    <row r="428" spans="2:12" ht="16.5" customHeight="1" x14ac:dyDescent="0.2">
      <c r="B428"/>
      <c r="L428"/>
    </row>
    <row r="429" spans="2:12" ht="16.5" customHeight="1" x14ac:dyDescent="0.2">
      <c r="B429"/>
      <c r="L429"/>
    </row>
    <row r="430" spans="2:12" ht="16.5" customHeight="1" x14ac:dyDescent="0.2">
      <c r="B430"/>
      <c r="L430"/>
    </row>
    <row r="431" spans="2:12" ht="16.5" customHeight="1" x14ac:dyDescent="0.2">
      <c r="B431"/>
      <c r="L431"/>
    </row>
    <row r="432" spans="2:12" ht="16.5" customHeight="1" x14ac:dyDescent="0.2">
      <c r="B432"/>
      <c r="L432"/>
    </row>
    <row r="433" spans="2:12" ht="16.5" customHeight="1" x14ac:dyDescent="0.2">
      <c r="B433"/>
      <c r="L433"/>
    </row>
    <row r="434" spans="2:12" ht="16.5" customHeight="1" x14ac:dyDescent="0.2">
      <c r="B434"/>
      <c r="L434"/>
    </row>
    <row r="435" spans="2:12" ht="16.5" customHeight="1" x14ac:dyDescent="0.2">
      <c r="B435"/>
      <c r="L435"/>
    </row>
    <row r="436" spans="2:12" ht="16.5" customHeight="1" x14ac:dyDescent="0.2">
      <c r="B436"/>
      <c r="L436"/>
    </row>
    <row r="437" spans="2:12" ht="16.5" customHeight="1" x14ac:dyDescent="0.2">
      <c r="B437"/>
      <c r="L437"/>
    </row>
    <row r="438" spans="2:12" ht="16.5" customHeight="1" x14ac:dyDescent="0.2">
      <c r="B438"/>
      <c r="L438"/>
    </row>
    <row r="439" spans="2:12" ht="16.5" customHeight="1" x14ac:dyDescent="0.2">
      <c r="B439"/>
      <c r="L439"/>
    </row>
    <row r="440" spans="2:12" ht="16.5" customHeight="1" x14ac:dyDescent="0.2">
      <c r="B440"/>
      <c r="L440"/>
    </row>
    <row r="441" spans="2:12" ht="16.5" customHeight="1" x14ac:dyDescent="0.2">
      <c r="B441"/>
      <c r="L441"/>
    </row>
    <row r="442" spans="2:12" ht="16.5" customHeight="1" x14ac:dyDescent="0.2">
      <c r="B442"/>
      <c r="L442"/>
    </row>
    <row r="443" spans="2:12" ht="16.5" customHeight="1" x14ac:dyDescent="0.2">
      <c r="B443"/>
      <c r="L443"/>
    </row>
    <row r="444" spans="2:12" ht="16.5" customHeight="1" x14ac:dyDescent="0.2">
      <c r="B444"/>
      <c r="L444"/>
    </row>
    <row r="445" spans="2:12" ht="16.5" customHeight="1" x14ac:dyDescent="0.2">
      <c r="B445"/>
      <c r="L445"/>
    </row>
    <row r="446" spans="2:12" ht="16.5" customHeight="1" x14ac:dyDescent="0.2">
      <c r="B446"/>
      <c r="L446"/>
    </row>
    <row r="447" spans="2:12" ht="16.5" customHeight="1" x14ac:dyDescent="0.2">
      <c r="B447"/>
      <c r="L447"/>
    </row>
    <row r="448" spans="2:12" ht="16.5" customHeight="1" x14ac:dyDescent="0.2">
      <c r="B448"/>
      <c r="L448"/>
    </row>
    <row r="449" spans="2:12" ht="16.5" customHeight="1" x14ac:dyDescent="0.2">
      <c r="B449"/>
      <c r="L449"/>
    </row>
    <row r="450" spans="2:12" ht="16.5" customHeight="1" x14ac:dyDescent="0.2">
      <c r="B450"/>
      <c r="L450"/>
    </row>
    <row r="451" spans="2:12" ht="16.5" customHeight="1" x14ac:dyDescent="0.2">
      <c r="B451"/>
      <c r="L451"/>
    </row>
    <row r="452" spans="2:12" ht="16.5" customHeight="1" x14ac:dyDescent="0.2">
      <c r="B452"/>
      <c r="L452"/>
    </row>
    <row r="453" spans="2:12" ht="16.5" customHeight="1" x14ac:dyDescent="0.2">
      <c r="B453"/>
      <c r="L453"/>
    </row>
    <row r="454" spans="2:12" ht="16.5" customHeight="1" x14ac:dyDescent="0.2">
      <c r="B454"/>
      <c r="L454"/>
    </row>
    <row r="455" spans="2:12" ht="16.5" customHeight="1" x14ac:dyDescent="0.2">
      <c r="B455"/>
      <c r="L455"/>
    </row>
    <row r="456" spans="2:12" ht="16.5" customHeight="1" x14ac:dyDescent="0.2">
      <c r="B456"/>
      <c r="L456"/>
    </row>
    <row r="457" spans="2:12" ht="16.5" customHeight="1" x14ac:dyDescent="0.2">
      <c r="B457"/>
      <c r="L457"/>
    </row>
    <row r="458" spans="2:12" ht="16.5" customHeight="1" x14ac:dyDescent="0.2">
      <c r="B458"/>
      <c r="L458"/>
    </row>
    <row r="459" spans="2:12" ht="16.5" customHeight="1" x14ac:dyDescent="0.2">
      <c r="B459"/>
      <c r="L459"/>
    </row>
    <row r="460" spans="2:12" ht="16.5" customHeight="1" x14ac:dyDescent="0.2">
      <c r="B460"/>
      <c r="L460"/>
    </row>
    <row r="461" spans="2:12" ht="16.5" customHeight="1" x14ac:dyDescent="0.2">
      <c r="B461"/>
      <c r="L461"/>
    </row>
    <row r="462" spans="2:12" ht="16.5" customHeight="1" x14ac:dyDescent="0.2">
      <c r="B462"/>
      <c r="L462"/>
    </row>
    <row r="463" spans="2:12" ht="16.5" customHeight="1" x14ac:dyDescent="0.2">
      <c r="B463"/>
      <c r="L463"/>
    </row>
    <row r="464" spans="2:12" ht="16.5" customHeight="1" x14ac:dyDescent="0.2">
      <c r="B464"/>
      <c r="L464"/>
    </row>
    <row r="465" spans="2:12" ht="16.5" customHeight="1" x14ac:dyDescent="0.2">
      <c r="B465"/>
      <c r="L465"/>
    </row>
    <row r="466" spans="2:12" ht="16.5" customHeight="1" x14ac:dyDescent="0.2">
      <c r="B466"/>
      <c r="L466"/>
    </row>
    <row r="467" spans="2:12" ht="16.5" customHeight="1" x14ac:dyDescent="0.2">
      <c r="B467"/>
      <c r="L467"/>
    </row>
    <row r="468" spans="2:12" ht="16.5" customHeight="1" x14ac:dyDescent="0.2">
      <c r="B468"/>
      <c r="L468"/>
    </row>
    <row r="469" spans="2:12" ht="16.5" customHeight="1" x14ac:dyDescent="0.2">
      <c r="B469"/>
      <c r="L469"/>
    </row>
    <row r="470" spans="2:12" ht="16.5" customHeight="1" x14ac:dyDescent="0.2">
      <c r="B470"/>
      <c r="L470"/>
    </row>
    <row r="471" spans="2:12" ht="16.5" customHeight="1" x14ac:dyDescent="0.2">
      <c r="B471"/>
      <c r="L471"/>
    </row>
    <row r="472" spans="2:12" ht="16.5" customHeight="1" x14ac:dyDescent="0.2">
      <c r="B472"/>
      <c r="L472"/>
    </row>
    <row r="473" spans="2:12" ht="16.5" customHeight="1" x14ac:dyDescent="0.2">
      <c r="B473"/>
      <c r="L473"/>
    </row>
    <row r="474" spans="2:12" ht="16.5" customHeight="1" x14ac:dyDescent="0.2">
      <c r="B474"/>
      <c r="L474"/>
    </row>
    <row r="475" spans="2:12" ht="16.5" customHeight="1" x14ac:dyDescent="0.2">
      <c r="B475"/>
      <c r="L475"/>
    </row>
    <row r="476" spans="2:12" ht="16.5" customHeight="1" x14ac:dyDescent="0.2">
      <c r="B476"/>
      <c r="L476"/>
    </row>
    <row r="477" spans="2:12" ht="16.5" customHeight="1" x14ac:dyDescent="0.2">
      <c r="B477"/>
      <c r="L477"/>
    </row>
    <row r="478" spans="2:12" ht="16.5" customHeight="1" x14ac:dyDescent="0.2">
      <c r="B478"/>
      <c r="L478"/>
    </row>
    <row r="479" spans="2:12" ht="16.5" customHeight="1" x14ac:dyDescent="0.2">
      <c r="B479"/>
      <c r="L479"/>
    </row>
    <row r="480" spans="2:12" ht="16.5" customHeight="1" x14ac:dyDescent="0.2">
      <c r="B480"/>
      <c r="L480"/>
    </row>
    <row r="481" spans="2:12" ht="16.5" customHeight="1" x14ac:dyDescent="0.2">
      <c r="B481"/>
      <c r="L481"/>
    </row>
    <row r="482" spans="2:12" ht="16.5" customHeight="1" x14ac:dyDescent="0.2">
      <c r="B482"/>
      <c r="L482"/>
    </row>
    <row r="483" spans="2:12" ht="16.5" customHeight="1" x14ac:dyDescent="0.2">
      <c r="B483"/>
      <c r="L483"/>
    </row>
    <row r="484" spans="2:12" ht="16.5" customHeight="1" x14ac:dyDescent="0.2">
      <c r="B484"/>
      <c r="L484"/>
    </row>
    <row r="485" spans="2:12" ht="16.5" customHeight="1" x14ac:dyDescent="0.2">
      <c r="B485"/>
      <c r="L485"/>
    </row>
    <row r="486" spans="2:12" ht="16.5" customHeight="1" x14ac:dyDescent="0.2">
      <c r="B486"/>
      <c r="L486"/>
    </row>
    <row r="487" spans="2:12" ht="16.5" customHeight="1" x14ac:dyDescent="0.2">
      <c r="B487"/>
      <c r="L487"/>
    </row>
    <row r="488" spans="2:12" ht="16.5" customHeight="1" x14ac:dyDescent="0.2">
      <c r="B488"/>
      <c r="L488"/>
    </row>
    <row r="489" spans="2:12" ht="16.5" customHeight="1" x14ac:dyDescent="0.2">
      <c r="B489"/>
      <c r="L489"/>
    </row>
    <row r="490" spans="2:12" ht="16.5" customHeight="1" x14ac:dyDescent="0.2">
      <c r="B490"/>
      <c r="L490"/>
    </row>
    <row r="491" spans="2:12" ht="16.5" customHeight="1" x14ac:dyDescent="0.2">
      <c r="B491"/>
      <c r="L491"/>
    </row>
    <row r="492" spans="2:12" ht="16.5" customHeight="1" x14ac:dyDescent="0.2">
      <c r="B492"/>
      <c r="L492"/>
    </row>
    <row r="493" spans="2:12" ht="16.5" customHeight="1" x14ac:dyDescent="0.2">
      <c r="B493"/>
      <c r="L493"/>
    </row>
    <row r="494" spans="2:12" ht="16.5" customHeight="1" x14ac:dyDescent="0.2">
      <c r="B494"/>
      <c r="L494"/>
    </row>
    <row r="495" spans="2:12" ht="16.5" customHeight="1" x14ac:dyDescent="0.2">
      <c r="B495"/>
      <c r="L495"/>
    </row>
    <row r="496" spans="2:12" ht="16.5" customHeight="1" x14ac:dyDescent="0.2">
      <c r="B496"/>
      <c r="L496"/>
    </row>
    <row r="497" spans="2:12" ht="16.5" customHeight="1" x14ac:dyDescent="0.2">
      <c r="B497"/>
      <c r="L497"/>
    </row>
    <row r="498" spans="2:12" ht="16.5" customHeight="1" x14ac:dyDescent="0.2">
      <c r="B498"/>
      <c r="L498"/>
    </row>
    <row r="499" spans="2:12" ht="16.5" customHeight="1" x14ac:dyDescent="0.2">
      <c r="B499"/>
      <c r="L499"/>
    </row>
    <row r="500" spans="2:12" ht="16.5" customHeight="1" x14ac:dyDescent="0.2">
      <c r="B500"/>
      <c r="L500"/>
    </row>
    <row r="501" spans="2:12" ht="16.5" customHeight="1" x14ac:dyDescent="0.2">
      <c r="B501"/>
      <c r="L501"/>
    </row>
    <row r="502" spans="2:12" ht="16.5" customHeight="1" x14ac:dyDescent="0.2">
      <c r="B502"/>
      <c r="L502"/>
    </row>
    <row r="503" spans="2:12" ht="16.5" customHeight="1" x14ac:dyDescent="0.2">
      <c r="B503"/>
      <c r="L503"/>
    </row>
    <row r="504" spans="2:12" ht="16.5" customHeight="1" x14ac:dyDescent="0.2">
      <c r="B504"/>
      <c r="L504"/>
    </row>
    <row r="505" spans="2:12" ht="16.5" customHeight="1" x14ac:dyDescent="0.2">
      <c r="B505"/>
      <c r="L505"/>
    </row>
    <row r="506" spans="2:12" ht="16.5" customHeight="1" x14ac:dyDescent="0.2">
      <c r="B506"/>
      <c r="L506"/>
    </row>
    <row r="507" spans="2:12" ht="16.5" customHeight="1" x14ac:dyDescent="0.2">
      <c r="B507"/>
      <c r="L507"/>
    </row>
    <row r="508" spans="2:12" ht="16.5" customHeight="1" x14ac:dyDescent="0.2">
      <c r="B508"/>
      <c r="L508"/>
    </row>
    <row r="509" spans="2:12" ht="16.5" customHeight="1" x14ac:dyDescent="0.2">
      <c r="B509"/>
      <c r="L509"/>
    </row>
    <row r="510" spans="2:12" ht="16.5" customHeight="1" x14ac:dyDescent="0.2">
      <c r="B510"/>
      <c r="L510"/>
    </row>
    <row r="511" spans="2:12" ht="16.5" customHeight="1" x14ac:dyDescent="0.2">
      <c r="B511"/>
      <c r="L511"/>
    </row>
    <row r="512" spans="2:12" ht="16.5" customHeight="1" x14ac:dyDescent="0.2">
      <c r="B512"/>
      <c r="L512"/>
    </row>
    <row r="513" spans="2:12" ht="16.5" customHeight="1" x14ac:dyDescent="0.2">
      <c r="B513"/>
      <c r="L513"/>
    </row>
    <row r="514" spans="2:12" ht="16.5" customHeight="1" x14ac:dyDescent="0.2">
      <c r="B514"/>
      <c r="L514"/>
    </row>
    <row r="515" spans="2:12" ht="16.5" customHeight="1" x14ac:dyDescent="0.2">
      <c r="B515"/>
      <c r="L515"/>
    </row>
    <row r="516" spans="2:12" ht="16.5" customHeight="1" x14ac:dyDescent="0.2">
      <c r="B516"/>
      <c r="L516"/>
    </row>
    <row r="517" spans="2:12" ht="16.5" customHeight="1" x14ac:dyDescent="0.2">
      <c r="B517"/>
      <c r="L517"/>
    </row>
    <row r="518" spans="2:12" ht="16.5" customHeight="1" x14ac:dyDescent="0.2">
      <c r="B518"/>
      <c r="L518"/>
    </row>
    <row r="519" spans="2:12" ht="16.5" customHeight="1" x14ac:dyDescent="0.2">
      <c r="B519"/>
      <c r="L519"/>
    </row>
    <row r="520" spans="2:12" ht="16.5" customHeight="1" x14ac:dyDescent="0.2">
      <c r="B520"/>
      <c r="L520"/>
    </row>
    <row r="521" spans="2:12" ht="16.5" customHeight="1" x14ac:dyDescent="0.2">
      <c r="B521"/>
      <c r="L521"/>
    </row>
    <row r="522" spans="2:12" ht="16.5" customHeight="1" x14ac:dyDescent="0.2">
      <c r="B522"/>
      <c r="L522"/>
    </row>
    <row r="523" spans="2:12" ht="16.5" customHeight="1" x14ac:dyDescent="0.2">
      <c r="B523"/>
      <c r="L523"/>
    </row>
    <row r="524" spans="2:12" ht="16.5" customHeight="1" x14ac:dyDescent="0.2">
      <c r="B524"/>
      <c r="L524"/>
    </row>
    <row r="525" spans="2:12" ht="16.5" customHeight="1" x14ac:dyDescent="0.2">
      <c r="B525"/>
      <c r="L525"/>
    </row>
    <row r="526" spans="2:12" ht="16.5" customHeight="1" x14ac:dyDescent="0.2">
      <c r="B526"/>
      <c r="L526"/>
    </row>
    <row r="527" spans="2:12" ht="16.5" customHeight="1" x14ac:dyDescent="0.2">
      <c r="B527"/>
      <c r="L527"/>
    </row>
    <row r="528" spans="2:12" ht="16.5" customHeight="1" x14ac:dyDescent="0.2">
      <c r="B528"/>
      <c r="L528"/>
    </row>
    <row r="529" spans="2:12" ht="16.5" customHeight="1" x14ac:dyDescent="0.2">
      <c r="B529"/>
      <c r="L529"/>
    </row>
    <row r="530" spans="2:12" ht="16.5" customHeight="1" x14ac:dyDescent="0.2">
      <c r="B530"/>
      <c r="L530"/>
    </row>
    <row r="531" spans="2:12" ht="16.5" customHeight="1" x14ac:dyDescent="0.2">
      <c r="B531"/>
      <c r="L531"/>
    </row>
    <row r="532" spans="2:12" ht="16.5" customHeight="1" x14ac:dyDescent="0.2">
      <c r="B532"/>
      <c r="L532"/>
    </row>
    <row r="533" spans="2:12" ht="16.5" customHeight="1" x14ac:dyDescent="0.2">
      <c r="B533"/>
      <c r="L533"/>
    </row>
    <row r="534" spans="2:12" ht="16.5" customHeight="1" x14ac:dyDescent="0.2">
      <c r="B534"/>
      <c r="L534"/>
    </row>
    <row r="535" spans="2:12" ht="16.5" customHeight="1" x14ac:dyDescent="0.2">
      <c r="B535"/>
      <c r="L535"/>
    </row>
    <row r="536" spans="2:12" ht="16.5" customHeight="1" x14ac:dyDescent="0.2">
      <c r="B536"/>
      <c r="L536"/>
    </row>
    <row r="537" spans="2:12" ht="16.5" customHeight="1" x14ac:dyDescent="0.2">
      <c r="B537"/>
      <c r="L537"/>
    </row>
    <row r="538" spans="2:12" ht="16.5" customHeight="1" x14ac:dyDescent="0.2">
      <c r="B538"/>
      <c r="L538"/>
    </row>
    <row r="539" spans="2:12" ht="16.5" customHeight="1" x14ac:dyDescent="0.2">
      <c r="B539"/>
      <c r="L539"/>
    </row>
    <row r="540" spans="2:12" ht="16.5" customHeight="1" x14ac:dyDescent="0.2">
      <c r="B540"/>
      <c r="L540"/>
    </row>
    <row r="541" spans="2:12" ht="16.5" customHeight="1" x14ac:dyDescent="0.2">
      <c r="B541"/>
      <c r="L541"/>
    </row>
    <row r="542" spans="2:12" ht="16.5" customHeight="1" x14ac:dyDescent="0.2">
      <c r="B542"/>
      <c r="L542"/>
    </row>
    <row r="543" spans="2:12" ht="16.5" customHeight="1" x14ac:dyDescent="0.2">
      <c r="B543"/>
      <c r="L543"/>
    </row>
    <row r="544" spans="2:12" ht="16.5" customHeight="1" x14ac:dyDescent="0.2">
      <c r="B544"/>
      <c r="L544"/>
    </row>
    <row r="545" spans="2:12" ht="16.5" customHeight="1" x14ac:dyDescent="0.2">
      <c r="B545"/>
      <c r="L545"/>
    </row>
    <row r="546" spans="2:12" ht="16.5" customHeight="1" x14ac:dyDescent="0.2">
      <c r="B546"/>
      <c r="L546"/>
    </row>
    <row r="547" spans="2:12" ht="16.5" customHeight="1" x14ac:dyDescent="0.2">
      <c r="B547"/>
      <c r="L547"/>
    </row>
    <row r="548" spans="2:12" ht="16.5" customHeight="1" x14ac:dyDescent="0.2">
      <c r="B548"/>
      <c r="L548"/>
    </row>
    <row r="549" spans="2:12" ht="16.5" customHeight="1" x14ac:dyDescent="0.2">
      <c r="B549"/>
      <c r="L549"/>
    </row>
    <row r="550" spans="2:12" ht="16.5" customHeight="1" x14ac:dyDescent="0.2">
      <c r="B550"/>
      <c r="L550"/>
    </row>
    <row r="551" spans="2:12" ht="16.5" customHeight="1" x14ac:dyDescent="0.2">
      <c r="B551"/>
      <c r="L551"/>
    </row>
    <row r="552" spans="2:12" ht="16.5" customHeight="1" x14ac:dyDescent="0.2">
      <c r="B552"/>
      <c r="L552"/>
    </row>
    <row r="553" spans="2:12" ht="16.5" customHeight="1" x14ac:dyDescent="0.2">
      <c r="B553"/>
      <c r="L553"/>
    </row>
    <row r="554" spans="2:12" ht="16.5" customHeight="1" x14ac:dyDescent="0.2">
      <c r="B554"/>
      <c r="L554"/>
    </row>
    <row r="555" spans="2:12" ht="16.5" customHeight="1" x14ac:dyDescent="0.2">
      <c r="B555"/>
      <c r="L555"/>
    </row>
    <row r="556" spans="2:12" ht="16.5" customHeight="1" x14ac:dyDescent="0.2">
      <c r="B556"/>
      <c r="L556"/>
    </row>
    <row r="557" spans="2:12" ht="16.5" customHeight="1" x14ac:dyDescent="0.2">
      <c r="B557"/>
      <c r="L557"/>
    </row>
    <row r="558" spans="2:12" ht="16.5" customHeight="1" x14ac:dyDescent="0.2">
      <c r="B558"/>
      <c r="L558"/>
    </row>
    <row r="559" spans="2:12" ht="16.5" customHeight="1" x14ac:dyDescent="0.2">
      <c r="B559"/>
      <c r="L559"/>
    </row>
    <row r="560" spans="2:12" ht="16.5" customHeight="1" x14ac:dyDescent="0.2">
      <c r="B560"/>
      <c r="L560"/>
    </row>
    <row r="561" spans="2:12" ht="16.5" customHeight="1" x14ac:dyDescent="0.2">
      <c r="B561"/>
      <c r="L561"/>
    </row>
    <row r="562" spans="2:12" ht="16.5" customHeight="1" x14ac:dyDescent="0.2">
      <c r="B562"/>
      <c r="L562"/>
    </row>
    <row r="563" spans="2:12" ht="16.5" customHeight="1" x14ac:dyDescent="0.2">
      <c r="B563"/>
      <c r="L563"/>
    </row>
    <row r="564" spans="2:12" ht="16.5" customHeight="1" x14ac:dyDescent="0.2">
      <c r="B564"/>
      <c r="L564"/>
    </row>
    <row r="565" spans="2:12" ht="16.5" customHeight="1" x14ac:dyDescent="0.2">
      <c r="B565"/>
      <c r="L565"/>
    </row>
    <row r="566" spans="2:12" ht="16.5" customHeight="1" x14ac:dyDescent="0.2">
      <c r="B566"/>
      <c r="L566"/>
    </row>
    <row r="567" spans="2:12" ht="16.5" customHeight="1" x14ac:dyDescent="0.2">
      <c r="B567"/>
      <c r="L567"/>
    </row>
    <row r="568" spans="2:12" ht="16.5" customHeight="1" x14ac:dyDescent="0.2">
      <c r="B568"/>
      <c r="L568"/>
    </row>
    <row r="569" spans="2:12" ht="16.5" customHeight="1" x14ac:dyDescent="0.2">
      <c r="B569"/>
      <c r="L569"/>
    </row>
    <row r="570" spans="2:12" ht="16.5" customHeight="1" x14ac:dyDescent="0.2">
      <c r="B570"/>
      <c r="L570"/>
    </row>
    <row r="571" spans="2:12" ht="16.5" customHeight="1" x14ac:dyDescent="0.2">
      <c r="B571"/>
      <c r="L571"/>
    </row>
    <row r="572" spans="2:12" ht="16.5" customHeight="1" x14ac:dyDescent="0.2">
      <c r="B572"/>
      <c r="L572"/>
    </row>
    <row r="573" spans="2:12" ht="16.5" customHeight="1" x14ac:dyDescent="0.2">
      <c r="B573"/>
      <c r="L573"/>
    </row>
    <row r="574" spans="2:12" ht="16.5" customHeight="1" x14ac:dyDescent="0.2">
      <c r="B574"/>
      <c r="L574"/>
    </row>
    <row r="575" spans="2:12" ht="16.5" customHeight="1" x14ac:dyDescent="0.2">
      <c r="B575"/>
      <c r="L575"/>
    </row>
    <row r="576" spans="2:12" ht="16.5" customHeight="1" x14ac:dyDescent="0.2">
      <c r="B576"/>
      <c r="L576"/>
    </row>
    <row r="577" spans="2:12" ht="16.5" customHeight="1" x14ac:dyDescent="0.2">
      <c r="B577"/>
      <c r="L577"/>
    </row>
    <row r="578" spans="2:12" ht="16.5" customHeight="1" x14ac:dyDescent="0.2">
      <c r="B578"/>
      <c r="L578"/>
    </row>
    <row r="579" spans="2:12" ht="16.5" customHeight="1" x14ac:dyDescent="0.2">
      <c r="B579"/>
      <c r="L579"/>
    </row>
    <row r="580" spans="2:12" ht="16.5" customHeight="1" x14ac:dyDescent="0.2">
      <c r="B580"/>
      <c r="L580"/>
    </row>
    <row r="581" spans="2:12" ht="16.5" customHeight="1" x14ac:dyDescent="0.2">
      <c r="B581"/>
      <c r="L581"/>
    </row>
    <row r="582" spans="2:12" ht="16.5" customHeight="1" x14ac:dyDescent="0.2">
      <c r="B582"/>
      <c r="L582"/>
    </row>
    <row r="583" spans="2:12" ht="16.5" customHeight="1" x14ac:dyDescent="0.2">
      <c r="B583"/>
      <c r="L583"/>
    </row>
    <row r="584" spans="2:12" ht="16.5" customHeight="1" x14ac:dyDescent="0.2">
      <c r="B584"/>
      <c r="L584"/>
    </row>
    <row r="585" spans="2:12" ht="16.5" customHeight="1" x14ac:dyDescent="0.2">
      <c r="B585"/>
      <c r="L585"/>
    </row>
    <row r="586" spans="2:12" ht="16.5" customHeight="1" x14ac:dyDescent="0.2">
      <c r="B586"/>
      <c r="L586"/>
    </row>
    <row r="587" spans="2:12" ht="16.5" customHeight="1" x14ac:dyDescent="0.2">
      <c r="B587"/>
      <c r="L587"/>
    </row>
    <row r="588" spans="2:12" ht="16.5" customHeight="1" x14ac:dyDescent="0.2">
      <c r="B588"/>
      <c r="L588"/>
    </row>
    <row r="589" spans="2:12" ht="16.5" customHeight="1" x14ac:dyDescent="0.2">
      <c r="B589"/>
      <c r="L589"/>
    </row>
    <row r="590" spans="2:12" ht="16.5" customHeight="1" x14ac:dyDescent="0.2">
      <c r="B590"/>
      <c r="L590"/>
    </row>
    <row r="591" spans="2:12" ht="16.5" customHeight="1" x14ac:dyDescent="0.2">
      <c r="B591"/>
      <c r="L591"/>
    </row>
    <row r="592" spans="2:12" ht="16.5" customHeight="1" x14ac:dyDescent="0.2">
      <c r="B592"/>
      <c r="L592"/>
    </row>
    <row r="593" spans="2:12" ht="16.5" customHeight="1" x14ac:dyDescent="0.2">
      <c r="B593"/>
      <c r="L593"/>
    </row>
    <row r="594" spans="2:12" ht="16.5" customHeight="1" x14ac:dyDescent="0.2">
      <c r="B594"/>
      <c r="L594"/>
    </row>
    <row r="595" spans="2:12" ht="16.5" customHeight="1" x14ac:dyDescent="0.2">
      <c r="B595"/>
      <c r="L595"/>
    </row>
    <row r="596" spans="2:12" ht="16.5" customHeight="1" x14ac:dyDescent="0.2">
      <c r="B596"/>
      <c r="L596"/>
    </row>
    <row r="597" spans="2:12" ht="16.5" customHeight="1" x14ac:dyDescent="0.2">
      <c r="B597"/>
      <c r="L597"/>
    </row>
    <row r="598" spans="2:12" ht="16.5" customHeight="1" x14ac:dyDescent="0.2">
      <c r="B598"/>
      <c r="L598"/>
    </row>
    <row r="599" spans="2:12" ht="16.5" customHeight="1" x14ac:dyDescent="0.2">
      <c r="B599"/>
      <c r="L599"/>
    </row>
    <row r="600" spans="2:12" ht="16.5" customHeight="1" x14ac:dyDescent="0.2">
      <c r="B600"/>
      <c r="L600"/>
    </row>
    <row r="601" spans="2:12" ht="16.5" customHeight="1" x14ac:dyDescent="0.2">
      <c r="B601"/>
      <c r="L601"/>
    </row>
    <row r="602" spans="2:12" ht="16.5" customHeight="1" x14ac:dyDescent="0.2">
      <c r="B602"/>
      <c r="L602"/>
    </row>
    <row r="603" spans="2:12" ht="16.5" customHeight="1" x14ac:dyDescent="0.2">
      <c r="B603"/>
      <c r="L603"/>
    </row>
    <row r="604" spans="2:12" ht="16.5" customHeight="1" x14ac:dyDescent="0.2">
      <c r="B604"/>
      <c r="L604"/>
    </row>
    <row r="605" spans="2:12" ht="16.5" customHeight="1" x14ac:dyDescent="0.2">
      <c r="B605"/>
      <c r="L605"/>
    </row>
    <row r="606" spans="2:12" ht="16.5" customHeight="1" x14ac:dyDescent="0.2">
      <c r="B606"/>
      <c r="L606"/>
    </row>
    <row r="607" spans="2:12" ht="16.5" customHeight="1" x14ac:dyDescent="0.2">
      <c r="B607"/>
      <c r="L607"/>
    </row>
    <row r="608" spans="2:12" ht="16.5" customHeight="1" x14ac:dyDescent="0.2">
      <c r="B608"/>
      <c r="L608"/>
    </row>
    <row r="609" spans="2:12" ht="16.5" customHeight="1" x14ac:dyDescent="0.2">
      <c r="B609"/>
      <c r="L609"/>
    </row>
    <row r="610" spans="2:12" ht="16.5" customHeight="1" x14ac:dyDescent="0.2">
      <c r="B610"/>
      <c r="L610"/>
    </row>
    <row r="611" spans="2:12" ht="16.5" customHeight="1" x14ac:dyDescent="0.2">
      <c r="B611"/>
      <c r="L611"/>
    </row>
    <row r="612" spans="2:12" ht="16.5" customHeight="1" x14ac:dyDescent="0.2">
      <c r="B612"/>
      <c r="L612"/>
    </row>
    <row r="613" spans="2:12" ht="16.5" customHeight="1" x14ac:dyDescent="0.2">
      <c r="B613"/>
      <c r="L613"/>
    </row>
    <row r="614" spans="2:12" ht="16.5" customHeight="1" x14ac:dyDescent="0.2">
      <c r="B614"/>
      <c r="L614"/>
    </row>
    <row r="615" spans="2:12" ht="16.5" customHeight="1" x14ac:dyDescent="0.2">
      <c r="B615"/>
      <c r="L615"/>
    </row>
    <row r="616" spans="2:12" ht="16.5" customHeight="1" x14ac:dyDescent="0.2">
      <c r="B616"/>
      <c r="L616"/>
    </row>
    <row r="617" spans="2:12" ht="16.5" customHeight="1" x14ac:dyDescent="0.2">
      <c r="B617"/>
      <c r="L617"/>
    </row>
    <row r="618" spans="2:12" ht="16.5" customHeight="1" x14ac:dyDescent="0.2">
      <c r="B618"/>
      <c r="L618"/>
    </row>
    <row r="619" spans="2:12" ht="16.5" customHeight="1" x14ac:dyDescent="0.2">
      <c r="B619"/>
      <c r="L619"/>
    </row>
    <row r="620" spans="2:12" ht="16.5" customHeight="1" x14ac:dyDescent="0.2">
      <c r="B620"/>
      <c r="L620"/>
    </row>
    <row r="621" spans="2:12" ht="16.5" customHeight="1" x14ac:dyDescent="0.2">
      <c r="B621"/>
      <c r="L621"/>
    </row>
    <row r="622" spans="2:12" ht="16.5" customHeight="1" x14ac:dyDescent="0.2">
      <c r="B622"/>
      <c r="L622"/>
    </row>
    <row r="623" spans="2:12" ht="16.5" customHeight="1" x14ac:dyDescent="0.2">
      <c r="B623"/>
      <c r="L623"/>
    </row>
    <row r="624" spans="2:12" ht="16.5" customHeight="1" x14ac:dyDescent="0.2">
      <c r="B624"/>
      <c r="L624"/>
    </row>
    <row r="625" spans="2:12" ht="16.5" customHeight="1" x14ac:dyDescent="0.2">
      <c r="B625"/>
      <c r="L625"/>
    </row>
    <row r="626" spans="2:12" ht="16.5" customHeight="1" x14ac:dyDescent="0.2">
      <c r="B626"/>
      <c r="L626"/>
    </row>
    <row r="627" spans="2:12" ht="16.5" customHeight="1" x14ac:dyDescent="0.2">
      <c r="B627"/>
      <c r="L627"/>
    </row>
    <row r="628" spans="2:12" ht="16.5" customHeight="1" x14ac:dyDescent="0.2">
      <c r="B628"/>
      <c r="L628"/>
    </row>
    <row r="629" spans="2:12" ht="16.5" customHeight="1" x14ac:dyDescent="0.2">
      <c r="B629"/>
      <c r="L629"/>
    </row>
    <row r="630" spans="2:12" ht="16.5" customHeight="1" x14ac:dyDescent="0.2">
      <c r="B630"/>
      <c r="L630"/>
    </row>
    <row r="631" spans="2:12" ht="16.5" customHeight="1" x14ac:dyDescent="0.2">
      <c r="B631"/>
      <c r="L631"/>
    </row>
    <row r="632" spans="2:12" ht="16.5" customHeight="1" x14ac:dyDescent="0.2">
      <c r="B632"/>
      <c r="L632"/>
    </row>
    <row r="633" spans="2:12" ht="16.5" customHeight="1" x14ac:dyDescent="0.2">
      <c r="B633"/>
      <c r="L633"/>
    </row>
    <row r="634" spans="2:12" ht="16.5" customHeight="1" x14ac:dyDescent="0.2">
      <c r="B634"/>
      <c r="L634"/>
    </row>
    <row r="635" spans="2:12" ht="16.5" customHeight="1" x14ac:dyDescent="0.2">
      <c r="B635"/>
      <c r="L635"/>
    </row>
    <row r="636" spans="2:12" ht="16.5" customHeight="1" x14ac:dyDescent="0.2">
      <c r="B636"/>
      <c r="L636"/>
    </row>
    <row r="637" spans="2:12" ht="16.5" customHeight="1" x14ac:dyDescent="0.2">
      <c r="B637"/>
      <c r="L637"/>
    </row>
    <row r="638" spans="2:12" ht="16.5" customHeight="1" x14ac:dyDescent="0.2">
      <c r="B638"/>
      <c r="L638"/>
    </row>
    <row r="639" spans="2:12" ht="16.5" customHeight="1" x14ac:dyDescent="0.2">
      <c r="B639"/>
      <c r="L639"/>
    </row>
    <row r="640" spans="2:12" ht="16.5" customHeight="1" x14ac:dyDescent="0.2">
      <c r="B640"/>
      <c r="L640"/>
    </row>
    <row r="641" spans="2:2" ht="16.5" customHeight="1" x14ac:dyDescent="0.2">
      <c r="B641"/>
    </row>
    <row r="642" spans="2:2" ht="16.5" customHeight="1" x14ac:dyDescent="0.2">
      <c r="B642"/>
    </row>
    <row r="643" spans="2:2" ht="16.5" customHeight="1" x14ac:dyDescent="0.2">
      <c r="B643"/>
    </row>
    <row r="644" spans="2:2" ht="16.5" customHeight="1" x14ac:dyDescent="0.2">
      <c r="B644"/>
    </row>
    <row r="645" spans="2:2" ht="16.5" customHeight="1" x14ac:dyDescent="0.2">
      <c r="B645"/>
    </row>
    <row r="646" spans="2:2" ht="16.5" customHeight="1" x14ac:dyDescent="0.2">
      <c r="B646"/>
    </row>
    <row r="647" spans="2:2" ht="16.5" customHeight="1" x14ac:dyDescent="0.2">
      <c r="B647"/>
    </row>
    <row r="648" spans="2:2" ht="16.5" customHeight="1" x14ac:dyDescent="0.2">
      <c r="B648"/>
    </row>
    <row r="649" spans="2:2" ht="16.5" customHeight="1" x14ac:dyDescent="0.2">
      <c r="B649"/>
    </row>
    <row r="650" spans="2:2" ht="16.5" customHeight="1" x14ac:dyDescent="0.2">
      <c r="B650"/>
    </row>
    <row r="651" spans="2:2" ht="16.5" customHeight="1" x14ac:dyDescent="0.2">
      <c r="B651"/>
    </row>
    <row r="652" spans="2:2" ht="16.5" customHeight="1" x14ac:dyDescent="0.2">
      <c r="B652"/>
    </row>
    <row r="653" spans="2:2" ht="16.5" customHeight="1" x14ac:dyDescent="0.2">
      <c r="B653"/>
    </row>
    <row r="654" spans="2:2" ht="16.5" customHeight="1" x14ac:dyDescent="0.2">
      <c r="B654"/>
    </row>
    <row r="655" spans="2:2" ht="16.5" customHeight="1" x14ac:dyDescent="0.2">
      <c r="B655"/>
    </row>
    <row r="656" spans="2:2" ht="16.5" customHeight="1" x14ac:dyDescent="0.2">
      <c r="B656"/>
    </row>
    <row r="657" spans="2:2" ht="16.5" customHeight="1" x14ac:dyDescent="0.2">
      <c r="B657"/>
    </row>
    <row r="658" spans="2:2" ht="16.5" customHeight="1" x14ac:dyDescent="0.2">
      <c r="B658"/>
    </row>
    <row r="659" spans="2:2" ht="16.5" customHeight="1" x14ac:dyDescent="0.2">
      <c r="B659"/>
    </row>
    <row r="660" spans="2:2" ht="16.5" customHeight="1" x14ac:dyDescent="0.2">
      <c r="B660"/>
    </row>
    <row r="661" spans="2:2" ht="16.5" customHeight="1" x14ac:dyDescent="0.2">
      <c r="B661"/>
    </row>
    <row r="662" spans="2:2" ht="16.5" customHeight="1" x14ac:dyDescent="0.2">
      <c r="B662"/>
    </row>
    <row r="663" spans="2:2" ht="16.5" customHeight="1" x14ac:dyDescent="0.2">
      <c r="B663"/>
    </row>
    <row r="664" spans="2:2" ht="16.5" customHeight="1" x14ac:dyDescent="0.2">
      <c r="B664"/>
    </row>
    <row r="665" spans="2:2" ht="16.5" customHeight="1" x14ac:dyDescent="0.2">
      <c r="B665"/>
    </row>
    <row r="666" spans="2:2" ht="16.5" customHeight="1" x14ac:dyDescent="0.2">
      <c r="B666"/>
    </row>
    <row r="667" spans="2:2" ht="16.5" customHeight="1" x14ac:dyDescent="0.2">
      <c r="B667"/>
    </row>
    <row r="668" spans="2:2" ht="16.5" customHeight="1" x14ac:dyDescent="0.2">
      <c r="B668"/>
    </row>
    <row r="669" spans="2:2" ht="16.5" customHeight="1" x14ac:dyDescent="0.2">
      <c r="B669"/>
    </row>
    <row r="670" spans="2:2" ht="16.5" customHeight="1" x14ac:dyDescent="0.2">
      <c r="B670"/>
    </row>
    <row r="671" spans="2:2" ht="16.5" customHeight="1" x14ac:dyDescent="0.2">
      <c r="B671"/>
    </row>
    <row r="672" spans="2:2" ht="16.5" customHeight="1" x14ac:dyDescent="0.2">
      <c r="B672"/>
    </row>
    <row r="673" spans="2:2" ht="16.5" customHeight="1" x14ac:dyDescent="0.2">
      <c r="B673"/>
    </row>
    <row r="674" spans="2:2" ht="16.5" customHeight="1" x14ac:dyDescent="0.2">
      <c r="B674"/>
    </row>
    <row r="675" spans="2:2" ht="16.5" customHeight="1" x14ac:dyDescent="0.2">
      <c r="B675"/>
    </row>
    <row r="676" spans="2:2" ht="16.5" customHeight="1" x14ac:dyDescent="0.2">
      <c r="B676"/>
    </row>
    <row r="677" spans="2:2" ht="16.5" customHeight="1" x14ac:dyDescent="0.2">
      <c r="B677"/>
    </row>
    <row r="678" spans="2:2" ht="16.5" customHeight="1" x14ac:dyDescent="0.2">
      <c r="B678"/>
    </row>
    <row r="679" spans="2:2" ht="16.5" customHeight="1" x14ac:dyDescent="0.2">
      <c r="B679"/>
    </row>
    <row r="680" spans="2:2" ht="16.5" customHeight="1" x14ac:dyDescent="0.2">
      <c r="B680"/>
    </row>
    <row r="681" spans="2:2" ht="16.5" customHeight="1" x14ac:dyDescent="0.2">
      <c r="B681"/>
    </row>
    <row r="682" spans="2:2" ht="16.5" customHeight="1" x14ac:dyDescent="0.2">
      <c r="B682"/>
    </row>
    <row r="683" spans="2:2" ht="16.5" customHeight="1" x14ac:dyDescent="0.2">
      <c r="B683"/>
    </row>
    <row r="684" spans="2:2" ht="16.5" customHeight="1" x14ac:dyDescent="0.2">
      <c r="B684"/>
    </row>
    <row r="685" spans="2:2" ht="16.5" customHeight="1" x14ac:dyDescent="0.2">
      <c r="B685"/>
    </row>
    <row r="686" spans="2:2" ht="16.5" customHeight="1" x14ac:dyDescent="0.2">
      <c r="B686"/>
    </row>
    <row r="687" spans="2:2" ht="16.5" customHeight="1" x14ac:dyDescent="0.2">
      <c r="B687"/>
    </row>
    <row r="688" spans="2:2" ht="16.5" customHeight="1" x14ac:dyDescent="0.2">
      <c r="B688"/>
    </row>
    <row r="689" spans="2:2" ht="16.5" customHeight="1" x14ac:dyDescent="0.2">
      <c r="B689"/>
    </row>
    <row r="690" spans="2:2" ht="16.5" customHeight="1" x14ac:dyDescent="0.2">
      <c r="B690"/>
    </row>
    <row r="691" spans="2:2" ht="16.5" customHeight="1" x14ac:dyDescent="0.2">
      <c r="B691"/>
    </row>
    <row r="692" spans="2:2" ht="16.5" customHeight="1" x14ac:dyDescent="0.2">
      <c r="B692"/>
    </row>
    <row r="693" spans="2:2" ht="16.5" customHeight="1" x14ac:dyDescent="0.2">
      <c r="B693"/>
    </row>
    <row r="694" spans="2:2" ht="16.5" customHeight="1" x14ac:dyDescent="0.2">
      <c r="B694"/>
    </row>
    <row r="695" spans="2:2" ht="16.5" customHeight="1" x14ac:dyDescent="0.2">
      <c r="B695"/>
    </row>
    <row r="696" spans="2:2" ht="16.5" customHeight="1" x14ac:dyDescent="0.2">
      <c r="B696"/>
    </row>
    <row r="697" spans="2:2" ht="16.5" customHeight="1" x14ac:dyDescent="0.2">
      <c r="B697"/>
    </row>
    <row r="698" spans="2:2" ht="16.5" customHeight="1" x14ac:dyDescent="0.2">
      <c r="B698"/>
    </row>
    <row r="699" spans="2:2" ht="16.5" customHeight="1" x14ac:dyDescent="0.2">
      <c r="B699"/>
    </row>
    <row r="700" spans="2:2" ht="16.5" customHeight="1" x14ac:dyDescent="0.2">
      <c r="B700"/>
    </row>
    <row r="701" spans="2:2" ht="16.5" customHeight="1" x14ac:dyDescent="0.2">
      <c r="B701"/>
    </row>
    <row r="702" spans="2:2" ht="16.5" customHeight="1" x14ac:dyDescent="0.2">
      <c r="B702"/>
    </row>
    <row r="703" spans="2:2" ht="16.5" customHeight="1" x14ac:dyDescent="0.2">
      <c r="B703"/>
    </row>
    <row r="704" spans="2:2" ht="16.5" customHeight="1" x14ac:dyDescent="0.2">
      <c r="B704"/>
    </row>
    <row r="705" spans="2:2" ht="16.5" customHeight="1" x14ac:dyDescent="0.2">
      <c r="B705"/>
    </row>
    <row r="706" spans="2:2" ht="16.5" customHeight="1" x14ac:dyDescent="0.2">
      <c r="B706"/>
    </row>
    <row r="707" spans="2:2" ht="16.5" customHeight="1" x14ac:dyDescent="0.2">
      <c r="B707"/>
    </row>
    <row r="708" spans="2:2" ht="16.5" customHeight="1" x14ac:dyDescent="0.2">
      <c r="B708"/>
    </row>
    <row r="709" spans="2:2" ht="16.5" customHeight="1" x14ac:dyDescent="0.2">
      <c r="B709"/>
    </row>
    <row r="710" spans="2:2" ht="16.5" customHeight="1" x14ac:dyDescent="0.2">
      <c r="B710"/>
    </row>
    <row r="711" spans="2:2" ht="16.5" customHeight="1" x14ac:dyDescent="0.2">
      <c r="B711"/>
    </row>
    <row r="712" spans="2:2" ht="16.5" customHeight="1" x14ac:dyDescent="0.2">
      <c r="B712"/>
    </row>
    <row r="713" spans="2:2" ht="16.5" customHeight="1" x14ac:dyDescent="0.2">
      <c r="B713"/>
    </row>
    <row r="714" spans="2:2" ht="16.5" customHeight="1" x14ac:dyDescent="0.2">
      <c r="B714"/>
    </row>
    <row r="715" spans="2:2" ht="16.5" customHeight="1" x14ac:dyDescent="0.2">
      <c r="B715"/>
    </row>
    <row r="716" spans="2:2" ht="16.5" customHeight="1" x14ac:dyDescent="0.2">
      <c r="B716"/>
    </row>
    <row r="717" spans="2:2" ht="16.5" customHeight="1" x14ac:dyDescent="0.2">
      <c r="B717"/>
    </row>
    <row r="718" spans="2:2" ht="16.5" customHeight="1" x14ac:dyDescent="0.2">
      <c r="B718"/>
    </row>
    <row r="719" spans="2:2" ht="16.5" customHeight="1" x14ac:dyDescent="0.2">
      <c r="B719"/>
    </row>
    <row r="720" spans="2:2" ht="16.5" customHeight="1" x14ac:dyDescent="0.2">
      <c r="B720"/>
    </row>
    <row r="721" spans="2:2" ht="16.5" customHeight="1" x14ac:dyDescent="0.2">
      <c r="B721"/>
    </row>
    <row r="722" spans="2:2" ht="16.5" customHeight="1" x14ac:dyDescent="0.2">
      <c r="B722"/>
    </row>
    <row r="723" spans="2:2" ht="16.5" customHeight="1" x14ac:dyDescent="0.2">
      <c r="B723"/>
    </row>
    <row r="724" spans="2:2" ht="16.5" customHeight="1" x14ac:dyDescent="0.2">
      <c r="B724"/>
    </row>
    <row r="725" spans="2:2" ht="16.5" customHeight="1" x14ac:dyDescent="0.2">
      <c r="B725"/>
    </row>
    <row r="726" spans="2:2" ht="16.5" customHeight="1" x14ac:dyDescent="0.2">
      <c r="B726"/>
    </row>
    <row r="727" spans="2:2" ht="16.5" customHeight="1" x14ac:dyDescent="0.2">
      <c r="B727"/>
    </row>
    <row r="728" spans="2:2" ht="16.5" customHeight="1" x14ac:dyDescent="0.2">
      <c r="B728"/>
    </row>
    <row r="729" spans="2:2" ht="16.5" customHeight="1" x14ac:dyDescent="0.2">
      <c r="B729"/>
    </row>
    <row r="730" spans="2:2" ht="16.5" customHeight="1" x14ac:dyDescent="0.2">
      <c r="B730"/>
    </row>
    <row r="731" spans="2:2" ht="16.5" customHeight="1" x14ac:dyDescent="0.2">
      <c r="B731"/>
    </row>
    <row r="732" spans="2:2" ht="16.5" customHeight="1" x14ac:dyDescent="0.2">
      <c r="B732"/>
    </row>
    <row r="733" spans="2:2" ht="16.5" customHeight="1" x14ac:dyDescent="0.2">
      <c r="B733"/>
    </row>
    <row r="734" spans="2:2" ht="16.5" customHeight="1" x14ac:dyDescent="0.2">
      <c r="B734"/>
    </row>
    <row r="735" spans="2:2" ht="16.5" customHeight="1" x14ac:dyDescent="0.2">
      <c r="B735"/>
    </row>
    <row r="736" spans="2:2" ht="16.5" customHeight="1" x14ac:dyDescent="0.2">
      <c r="B736"/>
    </row>
    <row r="737" spans="2:2" ht="16.5" customHeight="1" x14ac:dyDescent="0.2">
      <c r="B737"/>
    </row>
    <row r="738" spans="2:2" ht="16.5" customHeight="1" x14ac:dyDescent="0.2">
      <c r="B738"/>
    </row>
    <row r="739" spans="2:2" ht="16.5" customHeight="1" x14ac:dyDescent="0.2">
      <c r="B739"/>
    </row>
    <row r="740" spans="2:2" ht="16.5" customHeight="1" x14ac:dyDescent="0.2">
      <c r="B740"/>
    </row>
    <row r="741" spans="2:2" ht="16.5" customHeight="1" x14ac:dyDescent="0.2">
      <c r="B741"/>
    </row>
    <row r="742" spans="2:2" ht="16.5" customHeight="1" x14ac:dyDescent="0.2">
      <c r="B742"/>
    </row>
    <row r="743" spans="2:2" ht="16.5" customHeight="1" x14ac:dyDescent="0.2">
      <c r="B743"/>
    </row>
    <row r="744" spans="2:2" ht="16.5" customHeight="1" x14ac:dyDescent="0.2">
      <c r="B744"/>
    </row>
    <row r="745" spans="2:2" ht="16.5" customHeight="1" x14ac:dyDescent="0.2">
      <c r="B745"/>
    </row>
    <row r="746" spans="2:2" ht="16.5" customHeight="1" x14ac:dyDescent="0.2">
      <c r="B746"/>
    </row>
    <row r="747" spans="2:2" ht="16.5" customHeight="1" x14ac:dyDescent="0.2">
      <c r="B747"/>
    </row>
    <row r="748" spans="2:2" ht="16.5" customHeight="1" x14ac:dyDescent="0.2">
      <c r="B748"/>
    </row>
    <row r="749" spans="2:2" ht="16.5" customHeight="1" x14ac:dyDescent="0.2">
      <c r="B749"/>
    </row>
    <row r="750" spans="2:2" ht="16.5" customHeight="1" x14ac:dyDescent="0.2">
      <c r="B750"/>
    </row>
    <row r="751" spans="2:2" ht="16.5" customHeight="1" x14ac:dyDescent="0.2">
      <c r="B751"/>
    </row>
    <row r="752" spans="2:2" ht="16.5" customHeight="1" x14ac:dyDescent="0.2">
      <c r="B752"/>
    </row>
    <row r="753" spans="2:2" ht="16.5" customHeight="1" x14ac:dyDescent="0.2">
      <c r="B753"/>
    </row>
    <row r="754" spans="2:2" ht="16.5" customHeight="1" x14ac:dyDescent="0.2">
      <c r="B754"/>
    </row>
    <row r="755" spans="2:2" ht="16.5" customHeight="1" x14ac:dyDescent="0.2">
      <c r="B755"/>
    </row>
    <row r="756" spans="2:2" ht="16.5" customHeight="1" x14ac:dyDescent="0.2">
      <c r="B756"/>
    </row>
    <row r="757" spans="2:2" ht="16.5" customHeight="1" x14ac:dyDescent="0.2">
      <c r="B757"/>
    </row>
    <row r="758" spans="2:2" ht="16.5" customHeight="1" x14ac:dyDescent="0.2">
      <c r="B758"/>
    </row>
    <row r="759" spans="2:2" ht="16.5" customHeight="1" x14ac:dyDescent="0.2">
      <c r="B759"/>
    </row>
    <row r="760" spans="2:2" ht="16.5" customHeight="1" x14ac:dyDescent="0.2">
      <c r="B760"/>
    </row>
    <row r="761" spans="2:2" ht="16.5" customHeight="1" x14ac:dyDescent="0.2">
      <c r="B761"/>
    </row>
    <row r="762" spans="2:2" ht="16.5" customHeight="1" x14ac:dyDescent="0.2">
      <c r="B762"/>
    </row>
    <row r="763" spans="2:2" ht="16.5" customHeight="1" x14ac:dyDescent="0.2">
      <c r="B763"/>
    </row>
    <row r="764" spans="2:2" ht="16.5" customHeight="1" x14ac:dyDescent="0.2">
      <c r="B764"/>
    </row>
    <row r="765" spans="2:2" ht="16.5" customHeight="1" x14ac:dyDescent="0.2">
      <c r="B765"/>
    </row>
    <row r="766" spans="2:2" ht="16.5" customHeight="1" x14ac:dyDescent="0.2">
      <c r="B766"/>
    </row>
    <row r="767" spans="2:2" ht="16.5" customHeight="1" x14ac:dyDescent="0.2">
      <c r="B767"/>
    </row>
    <row r="768" spans="2:2" ht="16.5" customHeight="1" x14ac:dyDescent="0.2">
      <c r="B768"/>
    </row>
    <row r="769" spans="2:2" ht="16.5" customHeight="1" x14ac:dyDescent="0.2">
      <c r="B769"/>
    </row>
    <row r="770" spans="2:2" ht="16.5" customHeight="1" x14ac:dyDescent="0.2">
      <c r="B770"/>
    </row>
    <row r="771" spans="2:2" ht="16.5" customHeight="1" x14ac:dyDescent="0.2">
      <c r="B771"/>
    </row>
    <row r="772" spans="2:2" ht="16.5" customHeight="1" x14ac:dyDescent="0.2">
      <c r="B772"/>
    </row>
    <row r="773" spans="2:2" ht="16.5" customHeight="1" x14ac:dyDescent="0.2">
      <c r="B773"/>
    </row>
    <row r="774" spans="2:2" ht="16.5" customHeight="1" x14ac:dyDescent="0.2">
      <c r="B774"/>
    </row>
    <row r="775" spans="2:2" ht="16.5" customHeight="1" x14ac:dyDescent="0.2">
      <c r="B775"/>
    </row>
    <row r="776" spans="2:2" ht="16.5" customHeight="1" x14ac:dyDescent="0.2">
      <c r="B776"/>
    </row>
    <row r="777" spans="2:2" ht="16.5" customHeight="1" x14ac:dyDescent="0.2">
      <c r="B777"/>
    </row>
    <row r="778" spans="2:2" ht="16.5" customHeight="1" x14ac:dyDescent="0.2">
      <c r="B778"/>
    </row>
    <row r="779" spans="2:2" ht="16.5" customHeight="1" x14ac:dyDescent="0.2">
      <c r="B779"/>
    </row>
    <row r="780" spans="2:2" ht="16.5" customHeight="1" x14ac:dyDescent="0.2">
      <c r="B780"/>
    </row>
    <row r="781" spans="2:2" ht="16.5" customHeight="1" x14ac:dyDescent="0.2">
      <c r="B781"/>
    </row>
    <row r="782" spans="2:2" ht="16.5" customHeight="1" x14ac:dyDescent="0.2">
      <c r="B782"/>
    </row>
    <row r="783" spans="2:2" ht="16.5" customHeight="1" x14ac:dyDescent="0.2">
      <c r="B783"/>
    </row>
    <row r="784" spans="2:2" ht="16.5" customHeight="1" x14ac:dyDescent="0.2">
      <c r="B784"/>
    </row>
    <row r="785" spans="2:2" ht="16.5" customHeight="1" x14ac:dyDescent="0.2">
      <c r="B785"/>
    </row>
    <row r="786" spans="2:2" ht="16.5" customHeight="1" x14ac:dyDescent="0.2">
      <c r="B786"/>
    </row>
    <row r="787" spans="2:2" ht="16.5" customHeight="1" x14ac:dyDescent="0.2">
      <c r="B787"/>
    </row>
    <row r="788" spans="2:2" ht="16.5" customHeight="1" x14ac:dyDescent="0.2">
      <c r="B788"/>
    </row>
    <row r="789" spans="2:2" ht="16.5" customHeight="1" x14ac:dyDescent="0.2">
      <c r="B789"/>
    </row>
    <row r="790" spans="2:2" ht="16.5" customHeight="1" x14ac:dyDescent="0.2">
      <c r="B790"/>
    </row>
    <row r="791" spans="2:2" ht="16.5" customHeight="1" x14ac:dyDescent="0.2">
      <c r="B791"/>
    </row>
    <row r="792" spans="2:2" ht="16.5" customHeight="1" x14ac:dyDescent="0.2">
      <c r="B792"/>
    </row>
    <row r="793" spans="2:2" ht="16.5" customHeight="1" x14ac:dyDescent="0.2">
      <c r="B793"/>
    </row>
    <row r="794" spans="2:2" ht="16.5" customHeight="1" x14ac:dyDescent="0.2">
      <c r="B794"/>
    </row>
    <row r="795" spans="2:2" ht="16.5" customHeight="1" x14ac:dyDescent="0.2">
      <c r="B795"/>
    </row>
    <row r="796" spans="2:2" ht="16.5" customHeight="1" x14ac:dyDescent="0.2">
      <c r="B796"/>
    </row>
    <row r="797" spans="2:2" ht="16.5" customHeight="1" x14ac:dyDescent="0.2">
      <c r="B797"/>
    </row>
    <row r="798" spans="2:2" ht="16.5" customHeight="1" x14ac:dyDescent="0.2">
      <c r="B798"/>
    </row>
    <row r="799" spans="2:2" ht="16.5" customHeight="1" x14ac:dyDescent="0.2">
      <c r="B799"/>
    </row>
    <row r="800" spans="2:2" ht="16.5" customHeight="1" x14ac:dyDescent="0.2">
      <c r="B800"/>
    </row>
    <row r="801" spans="2:2" ht="16.5" customHeight="1" x14ac:dyDescent="0.2">
      <c r="B801"/>
    </row>
    <row r="802" spans="2:2" ht="16.5" customHeight="1" x14ac:dyDescent="0.2">
      <c r="B802"/>
    </row>
    <row r="803" spans="2:2" ht="16.5" customHeight="1" x14ac:dyDescent="0.2">
      <c r="B803"/>
    </row>
    <row r="804" spans="2:2" ht="16.5" customHeight="1" x14ac:dyDescent="0.2">
      <c r="B804"/>
    </row>
    <row r="805" spans="2:2" ht="16.5" customHeight="1" x14ac:dyDescent="0.2">
      <c r="B805"/>
    </row>
    <row r="806" spans="2:2" ht="16.5" customHeight="1" x14ac:dyDescent="0.2">
      <c r="B806"/>
    </row>
    <row r="807" spans="2:2" ht="16.5" customHeight="1" x14ac:dyDescent="0.2">
      <c r="B807"/>
    </row>
    <row r="808" spans="2:2" ht="16.5" customHeight="1" x14ac:dyDescent="0.2">
      <c r="B808"/>
    </row>
    <row r="809" spans="2:2" ht="16.5" customHeight="1" x14ac:dyDescent="0.2">
      <c r="B809"/>
    </row>
    <row r="810" spans="2:2" ht="16.5" customHeight="1" x14ac:dyDescent="0.2">
      <c r="B810"/>
    </row>
    <row r="811" spans="2:2" ht="16.5" customHeight="1" x14ac:dyDescent="0.2">
      <c r="B811"/>
    </row>
    <row r="812" spans="2:2" ht="16.5" customHeight="1" x14ac:dyDescent="0.2">
      <c r="B812"/>
    </row>
    <row r="813" spans="2:2" ht="16.5" customHeight="1" x14ac:dyDescent="0.2">
      <c r="B813"/>
    </row>
    <row r="814" spans="2:2" ht="16.5" customHeight="1" x14ac:dyDescent="0.2">
      <c r="B814"/>
    </row>
    <row r="815" spans="2:2" ht="16.5" customHeight="1" x14ac:dyDescent="0.2">
      <c r="B815"/>
    </row>
    <row r="816" spans="2:2" ht="16.5" customHeight="1" x14ac:dyDescent="0.2">
      <c r="B816"/>
    </row>
    <row r="817" spans="2:2" ht="16.5" customHeight="1" x14ac:dyDescent="0.2">
      <c r="B817"/>
    </row>
    <row r="818" spans="2:2" ht="16.5" customHeight="1" x14ac:dyDescent="0.2">
      <c r="B818"/>
    </row>
    <row r="819" spans="2:2" ht="16.5" customHeight="1" x14ac:dyDescent="0.2">
      <c r="B819"/>
    </row>
    <row r="820" spans="2:2" ht="16.5" customHeight="1" x14ac:dyDescent="0.2">
      <c r="B820"/>
    </row>
    <row r="821" spans="2:2" ht="16.5" customHeight="1" x14ac:dyDescent="0.2">
      <c r="B821"/>
    </row>
    <row r="822" spans="2:2" ht="16.5" customHeight="1" x14ac:dyDescent="0.2">
      <c r="B822"/>
    </row>
    <row r="823" spans="2:2" ht="16.5" customHeight="1" x14ac:dyDescent="0.2">
      <c r="B823"/>
    </row>
    <row r="824" spans="2:2" ht="16.5" customHeight="1" x14ac:dyDescent="0.2">
      <c r="B824"/>
    </row>
    <row r="825" spans="2:2" ht="16.5" customHeight="1" x14ac:dyDescent="0.2">
      <c r="B825"/>
    </row>
    <row r="826" spans="2:2" ht="16.5" customHeight="1" x14ac:dyDescent="0.2">
      <c r="B826"/>
    </row>
    <row r="827" spans="2:2" ht="16.5" customHeight="1" x14ac:dyDescent="0.2">
      <c r="B827"/>
    </row>
    <row r="828" spans="2:2" ht="16.5" customHeight="1" x14ac:dyDescent="0.2">
      <c r="B828"/>
    </row>
    <row r="829" spans="2:2" ht="16.5" customHeight="1" x14ac:dyDescent="0.2">
      <c r="B829"/>
    </row>
    <row r="830" spans="2:2" ht="16.5" customHeight="1" x14ac:dyDescent="0.2">
      <c r="B830"/>
    </row>
    <row r="831" spans="2:2" ht="16.5" customHeight="1" x14ac:dyDescent="0.2">
      <c r="B831"/>
    </row>
    <row r="832" spans="2:2" ht="16.5" customHeight="1" x14ac:dyDescent="0.2">
      <c r="B832"/>
    </row>
    <row r="833" spans="2:2" ht="16.5" customHeight="1" x14ac:dyDescent="0.2">
      <c r="B833"/>
    </row>
    <row r="834" spans="2:2" ht="16.5" customHeight="1" x14ac:dyDescent="0.2">
      <c r="B834"/>
    </row>
    <row r="835" spans="2:2" ht="16.5" customHeight="1" x14ac:dyDescent="0.2">
      <c r="B835"/>
    </row>
    <row r="836" spans="2:2" ht="16.5" customHeight="1" x14ac:dyDescent="0.2">
      <c r="B836"/>
    </row>
    <row r="837" spans="2:2" ht="16.5" customHeight="1" x14ac:dyDescent="0.2">
      <c r="B837"/>
    </row>
    <row r="838" spans="2:2" ht="16.5" customHeight="1" x14ac:dyDescent="0.2">
      <c r="B838"/>
    </row>
    <row r="839" spans="2:2" ht="16.5" customHeight="1" x14ac:dyDescent="0.2">
      <c r="B839"/>
    </row>
    <row r="840" spans="2:2" ht="16.5" customHeight="1" x14ac:dyDescent="0.2">
      <c r="B840"/>
    </row>
    <row r="841" spans="2:2" ht="16.5" customHeight="1" x14ac:dyDescent="0.2">
      <c r="B841"/>
    </row>
    <row r="842" spans="2:2" ht="16.5" customHeight="1" x14ac:dyDescent="0.2">
      <c r="B842"/>
    </row>
    <row r="843" spans="2:2" ht="16.5" customHeight="1" x14ac:dyDescent="0.2">
      <c r="B843"/>
    </row>
    <row r="844" spans="2:2" ht="16.5" customHeight="1" x14ac:dyDescent="0.2">
      <c r="B844"/>
    </row>
    <row r="845" spans="2:2" ht="16.5" customHeight="1" x14ac:dyDescent="0.2">
      <c r="B845"/>
    </row>
    <row r="846" spans="2:2" ht="16.5" customHeight="1" x14ac:dyDescent="0.2">
      <c r="B846"/>
    </row>
    <row r="847" spans="2:2" ht="16.5" customHeight="1" x14ac:dyDescent="0.2">
      <c r="B847"/>
    </row>
    <row r="848" spans="2:2" ht="16.5" customHeight="1" x14ac:dyDescent="0.2">
      <c r="B848"/>
    </row>
    <row r="849" spans="2:2" ht="16.5" customHeight="1" x14ac:dyDescent="0.2">
      <c r="B849"/>
    </row>
    <row r="850" spans="2:2" ht="16.5" customHeight="1" x14ac:dyDescent="0.2">
      <c r="B850"/>
    </row>
    <row r="851" spans="2:2" ht="16.5" customHeight="1" x14ac:dyDescent="0.2">
      <c r="B851"/>
    </row>
    <row r="852" spans="2:2" ht="16.5" customHeight="1" x14ac:dyDescent="0.2">
      <c r="B852"/>
    </row>
    <row r="853" spans="2:2" ht="16.5" customHeight="1" x14ac:dyDescent="0.2">
      <c r="B853"/>
    </row>
    <row r="854" spans="2:2" ht="16.5" customHeight="1" x14ac:dyDescent="0.2">
      <c r="B854"/>
    </row>
    <row r="855" spans="2:2" ht="16.5" customHeight="1" x14ac:dyDescent="0.2">
      <c r="B855"/>
    </row>
    <row r="856" spans="2:2" ht="16.5" customHeight="1" x14ac:dyDescent="0.2">
      <c r="B856"/>
    </row>
    <row r="857" spans="2:2" ht="16.5" customHeight="1" x14ac:dyDescent="0.2">
      <c r="B857"/>
    </row>
    <row r="858" spans="2:2" ht="16.5" customHeight="1" x14ac:dyDescent="0.2">
      <c r="B858"/>
    </row>
    <row r="859" spans="2:2" ht="16.5" customHeight="1" x14ac:dyDescent="0.2">
      <c r="B859"/>
    </row>
    <row r="860" spans="2:2" ht="16.5" customHeight="1" x14ac:dyDescent="0.2">
      <c r="B860"/>
    </row>
    <row r="861" spans="2:2" ht="16.5" customHeight="1" x14ac:dyDescent="0.2">
      <c r="B861"/>
    </row>
    <row r="862" spans="2:2" ht="16.5" customHeight="1" x14ac:dyDescent="0.2">
      <c r="B862"/>
    </row>
    <row r="863" spans="2:2" ht="16.5" customHeight="1" x14ac:dyDescent="0.2">
      <c r="B863"/>
    </row>
    <row r="864" spans="2:2" ht="16.5" customHeight="1" x14ac:dyDescent="0.2">
      <c r="B864"/>
    </row>
    <row r="865" spans="2:2" ht="16.5" customHeight="1" x14ac:dyDescent="0.2">
      <c r="B865"/>
    </row>
  </sheetData>
  <sheetProtection password="C410" sheet="1" objects="1" scenarios="1" pivotTables="0"/>
  <conditionalFormatting sqref="B28:AC28">
    <cfRule type="colorScale" priority="19">
      <colorScale>
        <cfvo type="num" val="0"/>
        <cfvo type="num" val="6"/>
        <cfvo type="num" val="12"/>
        <color rgb="FF92D050"/>
        <color rgb="FFFFEB84"/>
        <color rgb="FFFF0000"/>
      </colorScale>
    </cfRule>
  </conditionalFormatting>
  <hyperlinks>
    <hyperlink ref="B2" location="'Hazard Log'!A1" display="Haz_01 Loss of vehicle control by driver"/>
    <hyperlink ref="C2" location="'Hazard Log'!A1" display="Haz_02 Rubber-necking"/>
    <hyperlink ref="D2" location="'Hazard Log'!A1" display="Haz_03 Conflicting Movements"/>
    <hyperlink ref="E2:AC2" location="'Hazard Log'!A1" display="Haz_04 Parking and Manoeuvring"/>
    <hyperlink ref="B33" location="'Hazard Log'!A1" display="Haz_01 Loss of vehicle control by driver"/>
    <hyperlink ref="C33" location="'Hazard Log'!A1" display="Haz_02 Rubber-necking"/>
    <hyperlink ref="D33" location="'Hazard Log'!A1" display="Haz_03 Conflicting Movements"/>
    <hyperlink ref="E33:AC33" location="'Hazard Log'!A1" display="Haz_04 Parking and Manoeuvring"/>
    <hyperlink ref="B2:AC2" location="Tabulation!A1" display="Haz_01 Loss of vehicle control by driver"/>
    <hyperlink ref="B33:AC33" location="Tabulation!A1" display="Haz_01 Loss of vehicle control by driver"/>
  </hyperlinks>
  <pageMargins left="0.7" right="0.7" top="0.75" bottom="0.75" header="0.3" footer="0.3"/>
  <pageSetup paperSize="9" orientation="portrait" r:id="rId57"/>
  <extLst>
    <ext xmlns:x14="http://schemas.microsoft.com/office/spreadsheetml/2009/9/main" uri="{78C0D931-6437-407d-A8EE-F0AAD7539E65}">
      <x14:conditionalFormattings>
        <x14:conditionalFormatting xmlns:xm="http://schemas.microsoft.com/office/excel/2006/main">
          <x14:cfRule type="expression" priority="30" id="{703DFDC7-8A57-4A57-9146-8F364F0CA848}">
            <xm:f>B$1='Hazard Risk Score Indexes'!$C$56</xm:f>
            <x14:dxf>
              <font>
                <color theme="0"/>
              </font>
            </x14:dxf>
          </x14:cfRule>
          <xm:sqref>B30:AC31</xm:sqref>
        </x14:conditionalFormatting>
        <x14:conditionalFormatting xmlns:xm="http://schemas.microsoft.com/office/excel/2006/main">
          <x14:cfRule type="expression" priority="13" id="{30D35564-252B-4338-9E33-8F694CF4DAF7}">
            <xm:f>R$1='Hazard Risk Score Indexes'!$C$56</xm:f>
            <x14:dxf>
              <font>
                <color theme="0"/>
              </font>
            </x14:dxf>
          </x14:cfRule>
          <xm:sqref>R15:R16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'Hazard Risk Score Indexes'!$D$2:$D$15</xm:f>
          </x14:formula1>
          <xm:sqref>B19 D19:G19 I19:Q19 S19:AB19</xm:sqref>
        </x14:dataValidation>
        <x14:dataValidation type="list" allowBlank="1" showInputMessage="1" showErrorMessage="1">
          <x14:formula1>
            <xm:f>'Hazard Risk Score Indexes'!$C$55:$C$56</xm:f>
          </x14:formula1>
          <xm:sqref>B1:AC1</xm:sqref>
        </x14:dataValidation>
        <x14:dataValidation type="list" allowBlank="1" showInputMessage="1" showErrorMessage="1">
          <x14:formula1>
            <xm:f>'Hazard Risk Score Indexes'!$E$18:$E$31</xm:f>
          </x14:formula1>
          <xm:sqref>C20:D20 F20:H20 J20 M20 P20:S20 V20:W20 Y20:Z20 AC20</xm:sqref>
        </x14:dataValidation>
        <x14:dataValidation type="list" allowBlank="1" showInputMessage="1" showErrorMessage="1">
          <x14:formula1>
            <xm:f>'Hazard Risk Score Indexes'!$E$36:$E$41</xm:f>
          </x14:formula1>
          <xm:sqref>B23:AC23</xm:sqref>
        </x14:dataValidation>
        <x14:dataValidation type="list" allowBlank="1" showInputMessage="1" showErrorMessage="1">
          <x14:formula1>
            <xm:f>'Hazard Risk Score Indexes'!$I$47:$I$52</xm:f>
          </x14:formula1>
          <xm:sqref>B26:AC26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G1249"/>
  <sheetViews>
    <sheetView zoomScale="96" zoomScaleNormal="96" workbookViewId="0">
      <pane xSplit="1" topLeftCell="D1" activePane="topRight" state="frozen"/>
      <selection pane="topRight"/>
    </sheetView>
  </sheetViews>
  <sheetFormatPr defaultRowHeight="12.75" x14ac:dyDescent="0.2"/>
  <cols>
    <col min="1" max="1" width="50.42578125" style="2" customWidth="1"/>
    <col min="2" max="2" width="10.140625" style="2" customWidth="1"/>
    <col min="3" max="3" width="45.28515625" style="2" customWidth="1"/>
    <col min="4" max="4" width="45" style="2" bestFit="1" customWidth="1"/>
    <col min="5" max="5" width="29.140625" style="2" customWidth="1"/>
    <col min="6" max="6" width="18.5703125" style="2" customWidth="1"/>
    <col min="7" max="7" width="6.85546875" style="2" customWidth="1"/>
    <col min="8" max="9" width="17.140625" style="2" hidden="1" customWidth="1"/>
    <col min="10" max="10" width="12.28515625" style="2" customWidth="1"/>
    <col min="11" max="11" width="9.85546875" style="2" customWidth="1"/>
    <col min="12" max="12" width="9.140625" style="2" customWidth="1"/>
    <col min="13" max="13" width="10" style="2" customWidth="1"/>
    <col min="14" max="14" width="12.7109375" style="2" customWidth="1"/>
    <col min="15" max="15" width="11.28515625" style="2" customWidth="1"/>
    <col min="16" max="16" width="10.140625" style="2" customWidth="1"/>
    <col min="17" max="17" width="22.140625" style="2" customWidth="1"/>
    <col min="18" max="16384" width="9.140625" style="2"/>
  </cols>
  <sheetData>
    <row r="1" spans="1:33" ht="13.5" thickBot="1" x14ac:dyDescent="0.25">
      <c r="A1" s="20" t="s">
        <v>1344</v>
      </c>
      <c r="B1" s="48"/>
      <c r="AG1" s="15" t="s">
        <v>940</v>
      </c>
    </row>
    <row r="2" spans="1:33" s="21" customFormat="1" x14ac:dyDescent="0.2">
      <c r="L2" s="2"/>
    </row>
    <row r="3" spans="1:33" s="21" customFormat="1" ht="49.5" customHeight="1" x14ac:dyDescent="0.2">
      <c r="A3" s="22" t="s">
        <v>957</v>
      </c>
      <c r="B3" s="23" t="s">
        <v>1278</v>
      </c>
      <c r="C3" s="23" t="s">
        <v>943</v>
      </c>
      <c r="D3" s="23" t="s">
        <v>944</v>
      </c>
      <c r="E3" s="23" t="s">
        <v>725</v>
      </c>
      <c r="F3" s="23" t="s">
        <v>726</v>
      </c>
      <c r="G3" s="22" t="s">
        <v>727</v>
      </c>
      <c r="H3" s="22"/>
      <c r="I3" s="22"/>
      <c r="J3" s="22" t="s">
        <v>1345</v>
      </c>
      <c r="K3" s="22" t="s">
        <v>1347</v>
      </c>
      <c r="L3" s="22" t="s">
        <v>724</v>
      </c>
      <c r="M3" s="22" t="s">
        <v>1346</v>
      </c>
      <c r="N3" s="22" t="s">
        <v>1280</v>
      </c>
      <c r="O3" s="22" t="s">
        <v>1338</v>
      </c>
    </row>
    <row r="4" spans="1:33" s="21" customFormat="1" ht="14.25" customHeight="1" x14ac:dyDescent="0.2">
      <c r="A4" s="24" t="s">
        <v>1</v>
      </c>
      <c r="B4" s="47" t="str">
        <f>Narratives!$B$1</f>
        <v>Baseline</v>
      </c>
      <c r="C4" s="25" t="str">
        <f>Narratives!$B$19</f>
        <v xml:space="preserve">Enter Event Frequency Here    </v>
      </c>
      <c r="D4" s="25">
        <f>Narratives!$B$20</f>
        <v>0</v>
      </c>
      <c r="E4" s="25" t="str">
        <f>Narratives!$B$23</f>
        <v>Enter Likelihood Here</v>
      </c>
      <c r="F4" s="25" t="str">
        <f>Narratives!$B$26</f>
        <v>Enter Severity Here</v>
      </c>
      <c r="G4" s="31">
        <f>Narratives!B28</f>
        <v>0</v>
      </c>
      <c r="H4" s="25"/>
      <c r="I4" s="25"/>
      <c r="J4" s="25">
        <f>IF(G4&lt;&gt;0,IF(B4="Baseline",10^G4,0),0)</f>
        <v>0</v>
      </c>
      <c r="K4" s="26">
        <f>IF($J$33&gt;0,J4/$J$33,0)</f>
        <v>0</v>
      </c>
      <c r="L4" s="45">
        <f>IF(B4="Baseline",Narratives!$B$31,0)</f>
        <v>0</v>
      </c>
      <c r="M4" s="25">
        <f t="shared" ref="M4:M30" si="0">IF(B4="Baseline",J4*(1+L4),IF(G4&lt;&gt;0,10^G4,0))</f>
        <v>0</v>
      </c>
      <c r="N4" s="73"/>
      <c r="O4" s="73"/>
    </row>
    <row r="5" spans="1:33" s="21" customFormat="1" ht="14.25" customHeight="1" x14ac:dyDescent="0.2">
      <c r="A5" s="24" t="s">
        <v>2</v>
      </c>
      <c r="B5" s="47" t="str">
        <f>Narratives!$C$1</f>
        <v>Baseline</v>
      </c>
      <c r="C5" s="25">
        <f>Narratives!$C$19</f>
        <v>0</v>
      </c>
      <c r="D5" s="25" t="str">
        <f>Narratives!$C$20</f>
        <v>Enter State Duration Here</v>
      </c>
      <c r="E5" s="25" t="str">
        <f>Narratives!$C$23</f>
        <v>Enter Likelihood Here</v>
      </c>
      <c r="F5" s="25" t="str">
        <f>Narratives!$C$26</f>
        <v>Enter Severity Here</v>
      </c>
      <c r="G5" s="31">
        <f>Narratives!C28</f>
        <v>0</v>
      </c>
      <c r="H5" s="25"/>
      <c r="I5" s="25"/>
      <c r="J5" s="25">
        <f t="shared" ref="J5:J31" si="1">IF(G5&lt;&gt;0,IF(B5="Baseline",10^G5,0),0)</f>
        <v>0</v>
      </c>
      <c r="K5" s="26">
        <f t="shared" ref="K5:K31" si="2">IF($J$33&gt;0,J5/$J$33,0)</f>
        <v>0</v>
      </c>
      <c r="L5" s="45">
        <f>IF(B5="Baseline",Narratives!$C$31,0)</f>
        <v>0</v>
      </c>
      <c r="M5" s="25">
        <f t="shared" si="0"/>
        <v>0</v>
      </c>
      <c r="N5" s="50">
        <f t="shared" ref="N5:N31" si="3">K5</f>
        <v>0</v>
      </c>
      <c r="O5" s="45">
        <f t="shared" ref="O5:O32" si="4">G41</f>
        <v>0</v>
      </c>
    </row>
    <row r="6" spans="1:33" s="21" customFormat="1" ht="14.25" customHeight="1" x14ac:dyDescent="0.2">
      <c r="A6" s="24" t="s">
        <v>3</v>
      </c>
      <c r="B6" s="47" t="str">
        <f>Narratives!$D$1</f>
        <v>Baseline</v>
      </c>
      <c r="C6" s="25" t="str">
        <f>Narratives!$D$19</f>
        <v xml:space="preserve">Enter Event Frequency Here    </v>
      </c>
      <c r="D6" s="25" t="str">
        <f>Narratives!$D$20</f>
        <v>Enter State Duration Here</v>
      </c>
      <c r="E6" s="25" t="str">
        <f>Narratives!$D$23</f>
        <v>Enter Likelihood Here</v>
      </c>
      <c r="F6" s="25" t="str">
        <f>Narratives!$D$26</f>
        <v>Enter Severity Here</v>
      </c>
      <c r="G6" s="31">
        <f>Narratives!D28</f>
        <v>0</v>
      </c>
      <c r="H6" s="25"/>
      <c r="I6" s="25"/>
      <c r="J6" s="25">
        <f t="shared" si="1"/>
        <v>0</v>
      </c>
      <c r="K6" s="26">
        <f t="shared" si="2"/>
        <v>0</v>
      </c>
      <c r="L6" s="45">
        <f>IF(B6="Baseline",Narratives!$D$31,0)</f>
        <v>0</v>
      </c>
      <c r="M6" s="25">
        <f t="shared" si="0"/>
        <v>0</v>
      </c>
      <c r="N6" s="50">
        <f t="shared" si="3"/>
        <v>0</v>
      </c>
      <c r="O6" s="45">
        <f t="shared" si="4"/>
        <v>0</v>
      </c>
    </row>
    <row r="7" spans="1:33" s="21" customFormat="1" ht="14.25" customHeight="1" x14ac:dyDescent="0.2">
      <c r="A7" s="24" t="s">
        <v>4</v>
      </c>
      <c r="B7" s="47" t="str">
        <f>Narratives!$E$1</f>
        <v>Baseline</v>
      </c>
      <c r="C7" s="25" t="str">
        <f>Narratives!$E$19</f>
        <v xml:space="preserve">Enter Event Frequency Here    </v>
      </c>
      <c r="D7" s="25">
        <f>Narratives!$E$20</f>
        <v>0</v>
      </c>
      <c r="E7" s="25" t="str">
        <f>Narratives!$E$23</f>
        <v>Enter Likelihood Here</v>
      </c>
      <c r="F7" s="25" t="str">
        <f>Narratives!$E$26</f>
        <v>Enter Severity Here</v>
      </c>
      <c r="G7" s="31">
        <f>Narratives!E28</f>
        <v>0</v>
      </c>
      <c r="H7" s="25"/>
      <c r="I7" s="25"/>
      <c r="J7" s="25">
        <f t="shared" si="1"/>
        <v>0</v>
      </c>
      <c r="K7" s="26">
        <f t="shared" si="2"/>
        <v>0</v>
      </c>
      <c r="L7" s="45">
        <f>IF(B7="Baseline",Narratives!$E$31,0)</f>
        <v>0</v>
      </c>
      <c r="M7" s="25">
        <f t="shared" si="0"/>
        <v>0</v>
      </c>
      <c r="N7" s="50">
        <f t="shared" si="3"/>
        <v>0</v>
      </c>
      <c r="O7" s="45">
        <f t="shared" si="4"/>
        <v>0</v>
      </c>
    </row>
    <row r="8" spans="1:33" s="21" customFormat="1" ht="14.25" customHeight="1" x14ac:dyDescent="0.2">
      <c r="A8" s="24" t="s">
        <v>1369</v>
      </c>
      <c r="B8" s="47" t="str">
        <f>Narratives!$F$1</f>
        <v>Baseline</v>
      </c>
      <c r="C8" s="25" t="str">
        <f>Narratives!$F$19</f>
        <v xml:space="preserve">Enter Event Frequency Here    </v>
      </c>
      <c r="D8" s="25" t="str">
        <f>Narratives!$F$20</f>
        <v>Enter State Duration Here</v>
      </c>
      <c r="E8" s="25" t="str">
        <f>Narratives!$F$23</f>
        <v>Enter Likelihood Here</v>
      </c>
      <c r="F8" s="25" t="str">
        <f>Narratives!$F$26</f>
        <v>Enter Severity Here</v>
      </c>
      <c r="G8" s="31">
        <f>Narratives!F28</f>
        <v>0</v>
      </c>
      <c r="H8" s="25"/>
      <c r="I8" s="25"/>
      <c r="J8" s="25">
        <f t="shared" si="1"/>
        <v>0</v>
      </c>
      <c r="K8" s="26">
        <f t="shared" si="2"/>
        <v>0</v>
      </c>
      <c r="L8" s="45">
        <f>IF(B8="Baseline",Narratives!$F$31,0)</f>
        <v>0</v>
      </c>
      <c r="M8" s="25">
        <f t="shared" si="0"/>
        <v>0</v>
      </c>
      <c r="N8" s="50">
        <f t="shared" si="3"/>
        <v>0</v>
      </c>
      <c r="O8" s="45">
        <f t="shared" si="4"/>
        <v>0</v>
      </c>
    </row>
    <row r="9" spans="1:33" s="21" customFormat="1" ht="14.25" customHeight="1" x14ac:dyDescent="0.2">
      <c r="A9" s="24" t="s">
        <v>6</v>
      </c>
      <c r="B9" s="47" t="str">
        <f>Narratives!$G$1</f>
        <v>Baseline</v>
      </c>
      <c r="C9" s="25" t="str">
        <f>Narratives!$G$19</f>
        <v xml:space="preserve">Enter Event Frequency Here    </v>
      </c>
      <c r="D9" s="25" t="str">
        <f>Narratives!$G$20</f>
        <v>Enter State Duration Here</v>
      </c>
      <c r="E9" s="25" t="str">
        <f>Narratives!$G$23</f>
        <v>Enter Likelihood Here</v>
      </c>
      <c r="F9" s="25" t="str">
        <f>Narratives!$G$26</f>
        <v>Enter Severity Here</v>
      </c>
      <c r="G9" s="31">
        <f>Narratives!G28</f>
        <v>0</v>
      </c>
      <c r="H9" s="25"/>
      <c r="I9" s="25"/>
      <c r="J9" s="25">
        <f t="shared" si="1"/>
        <v>0</v>
      </c>
      <c r="K9" s="26">
        <f t="shared" si="2"/>
        <v>0</v>
      </c>
      <c r="L9" s="45">
        <f>IF(B9="Baseline",Narratives!$G$31,0)</f>
        <v>0</v>
      </c>
      <c r="M9" s="25">
        <f t="shared" si="0"/>
        <v>0</v>
      </c>
      <c r="N9" s="50">
        <f t="shared" si="3"/>
        <v>0</v>
      </c>
      <c r="O9" s="45">
        <f t="shared" si="4"/>
        <v>0</v>
      </c>
    </row>
    <row r="10" spans="1:33" s="21" customFormat="1" ht="14.25" customHeight="1" x14ac:dyDescent="0.2">
      <c r="A10" s="24" t="s">
        <v>7</v>
      </c>
      <c r="B10" s="47" t="str">
        <f>Narratives!$H$1</f>
        <v>Baseline</v>
      </c>
      <c r="C10" s="25">
        <f>Narratives!$H$19</f>
        <v>0</v>
      </c>
      <c r="D10" s="25" t="str">
        <f>Narratives!$H$20</f>
        <v>Enter State Duration Here</v>
      </c>
      <c r="E10" s="25" t="str">
        <f>Narratives!$H$23</f>
        <v>Enter Likelihood Here</v>
      </c>
      <c r="F10" s="25" t="str">
        <f>Narratives!$H$26</f>
        <v>Enter Severity Here</v>
      </c>
      <c r="G10" s="31">
        <f>Narratives!H28</f>
        <v>0</v>
      </c>
      <c r="H10" s="25"/>
      <c r="I10" s="25"/>
      <c r="J10" s="25">
        <f t="shared" si="1"/>
        <v>0</v>
      </c>
      <c r="K10" s="26">
        <f t="shared" si="2"/>
        <v>0</v>
      </c>
      <c r="L10" s="45">
        <f>IF(B10="Baseline",Narratives!$H$31,0)</f>
        <v>0</v>
      </c>
      <c r="M10" s="25">
        <f t="shared" si="0"/>
        <v>0</v>
      </c>
      <c r="N10" s="50">
        <f t="shared" si="3"/>
        <v>0</v>
      </c>
      <c r="O10" s="45">
        <f t="shared" si="4"/>
        <v>0</v>
      </c>
    </row>
    <row r="11" spans="1:33" s="21" customFormat="1" ht="14.25" customHeight="1" x14ac:dyDescent="0.2">
      <c r="A11" s="24" t="s">
        <v>8</v>
      </c>
      <c r="B11" s="47" t="str">
        <f>Narratives!$I$1</f>
        <v>Baseline</v>
      </c>
      <c r="C11" s="25" t="str">
        <f>Narratives!$I$19</f>
        <v xml:space="preserve">Enter Event Frequency Here    </v>
      </c>
      <c r="D11" s="25">
        <f>Narratives!$I$20</f>
        <v>0</v>
      </c>
      <c r="E11" s="25" t="str">
        <f>Narratives!$I$23</f>
        <v>Enter Likelihood Here</v>
      </c>
      <c r="F11" s="25" t="str">
        <f>Narratives!$I$26</f>
        <v>Enter Severity Here</v>
      </c>
      <c r="G11" s="31">
        <f>Narratives!I28</f>
        <v>0</v>
      </c>
      <c r="H11" s="25"/>
      <c r="I11" s="25"/>
      <c r="J11" s="25">
        <f t="shared" si="1"/>
        <v>0</v>
      </c>
      <c r="K11" s="26">
        <f t="shared" si="2"/>
        <v>0</v>
      </c>
      <c r="L11" s="45">
        <f>IF(B11="Baseline",Narratives!$I$31,0)</f>
        <v>0</v>
      </c>
      <c r="M11" s="25">
        <f t="shared" si="0"/>
        <v>0</v>
      </c>
      <c r="N11" s="50">
        <f t="shared" si="3"/>
        <v>0</v>
      </c>
      <c r="O11" s="45">
        <f t="shared" si="4"/>
        <v>0</v>
      </c>
    </row>
    <row r="12" spans="1:33" s="21" customFormat="1" ht="14.25" customHeight="1" x14ac:dyDescent="0.2">
      <c r="A12" s="24" t="s">
        <v>9</v>
      </c>
      <c r="B12" s="47" t="str">
        <f>Narratives!$J$1</f>
        <v>Baseline</v>
      </c>
      <c r="C12" s="25" t="str">
        <f>Narratives!$J$19</f>
        <v xml:space="preserve">Enter Event Frequency Here    </v>
      </c>
      <c r="D12" s="25" t="str">
        <f>Narratives!$J$20</f>
        <v>Enter State Duration Here</v>
      </c>
      <c r="E12" s="25" t="str">
        <f>Narratives!$J$23</f>
        <v>Enter Likelihood Here</v>
      </c>
      <c r="F12" s="25" t="str">
        <f>Narratives!$J$26</f>
        <v>Enter Severity Here</v>
      </c>
      <c r="G12" s="31">
        <f>Narratives!J28</f>
        <v>0</v>
      </c>
      <c r="H12" s="25"/>
      <c r="I12" s="25"/>
      <c r="J12" s="25">
        <f t="shared" si="1"/>
        <v>0</v>
      </c>
      <c r="K12" s="26">
        <f t="shared" si="2"/>
        <v>0</v>
      </c>
      <c r="L12" s="45">
        <f>IF(B12="Baseline",Narratives!$J$31,0)</f>
        <v>0</v>
      </c>
      <c r="M12" s="25">
        <f t="shared" si="0"/>
        <v>0</v>
      </c>
      <c r="N12" s="50">
        <f t="shared" si="3"/>
        <v>0</v>
      </c>
      <c r="O12" s="45">
        <f t="shared" si="4"/>
        <v>0</v>
      </c>
    </row>
    <row r="13" spans="1:33" s="21" customFormat="1" ht="14.25" customHeight="1" x14ac:dyDescent="0.2">
      <c r="A13" s="24" t="s">
        <v>10</v>
      </c>
      <c r="B13" s="47" t="str">
        <f>Narratives!$K$1</f>
        <v>Baseline</v>
      </c>
      <c r="C13" s="25" t="str">
        <f>Narratives!$K$19</f>
        <v xml:space="preserve">Enter Event Frequency Here    </v>
      </c>
      <c r="D13" s="25">
        <f>Narratives!$K$20</f>
        <v>0</v>
      </c>
      <c r="E13" s="25" t="str">
        <f>Narratives!$K$23</f>
        <v>Enter Likelihood Here</v>
      </c>
      <c r="F13" s="25" t="str">
        <f>Narratives!$K$26</f>
        <v>Enter Severity Here</v>
      </c>
      <c r="G13" s="31">
        <f>Narratives!K28</f>
        <v>0</v>
      </c>
      <c r="H13" s="25"/>
      <c r="I13" s="25"/>
      <c r="J13" s="25">
        <f t="shared" si="1"/>
        <v>0</v>
      </c>
      <c r="K13" s="26">
        <f t="shared" si="2"/>
        <v>0</v>
      </c>
      <c r="L13" s="45">
        <f>IF(B13="Baseline",Narratives!$K$31,0)</f>
        <v>0</v>
      </c>
      <c r="M13" s="25">
        <f t="shared" si="0"/>
        <v>0</v>
      </c>
      <c r="N13" s="50">
        <f t="shared" si="3"/>
        <v>0</v>
      </c>
      <c r="O13" s="45">
        <f t="shared" si="4"/>
        <v>0</v>
      </c>
    </row>
    <row r="14" spans="1:33" s="21" customFormat="1" ht="14.25" customHeight="1" x14ac:dyDescent="0.2">
      <c r="A14" s="24" t="s">
        <v>11</v>
      </c>
      <c r="B14" s="47" t="str">
        <f>Narratives!$L$1</f>
        <v>Baseline</v>
      </c>
      <c r="C14" s="25" t="str">
        <f>Narratives!$L$19</f>
        <v xml:space="preserve">Enter Event Frequency Here    </v>
      </c>
      <c r="D14" s="25">
        <f>Narratives!$L$20</f>
        <v>0</v>
      </c>
      <c r="E14" s="25" t="str">
        <f>Narratives!$L$23</f>
        <v>Enter Likelihood Here</v>
      </c>
      <c r="F14" s="25" t="str">
        <f>Narratives!$L$26</f>
        <v>Enter Severity Here</v>
      </c>
      <c r="G14" s="31">
        <f>Narratives!L28</f>
        <v>0</v>
      </c>
      <c r="H14" s="25"/>
      <c r="I14" s="25"/>
      <c r="J14" s="25">
        <f t="shared" si="1"/>
        <v>0</v>
      </c>
      <c r="K14" s="26">
        <f t="shared" si="2"/>
        <v>0</v>
      </c>
      <c r="L14" s="45">
        <f>IF(B14="Baseline",Narratives!$L$31,0)</f>
        <v>0</v>
      </c>
      <c r="M14" s="25">
        <f t="shared" si="0"/>
        <v>0</v>
      </c>
      <c r="N14" s="50">
        <f t="shared" si="3"/>
        <v>0</v>
      </c>
      <c r="O14" s="45">
        <f t="shared" si="4"/>
        <v>0</v>
      </c>
    </row>
    <row r="15" spans="1:33" s="21" customFormat="1" ht="14.25" customHeight="1" x14ac:dyDescent="0.2">
      <c r="A15" s="24" t="s">
        <v>12</v>
      </c>
      <c r="B15" s="47" t="str">
        <f>Narratives!$M$1</f>
        <v>Baseline</v>
      </c>
      <c r="C15" s="25" t="str">
        <f>Narratives!$M$19</f>
        <v xml:space="preserve">Enter Event Frequency Here    </v>
      </c>
      <c r="D15" s="25" t="str">
        <f>Narratives!$M$20</f>
        <v>Enter State Duration Here</v>
      </c>
      <c r="E15" s="25" t="str">
        <f>Narratives!$M$23</f>
        <v>Enter Likelihood Here</v>
      </c>
      <c r="F15" s="25" t="str">
        <f>Narratives!$M$26</f>
        <v>Enter Severity Here</v>
      </c>
      <c r="G15" s="31">
        <f>Narratives!M28</f>
        <v>0</v>
      </c>
      <c r="H15" s="25"/>
      <c r="I15" s="25"/>
      <c r="J15" s="25">
        <f t="shared" si="1"/>
        <v>0</v>
      </c>
      <c r="K15" s="26">
        <f t="shared" si="2"/>
        <v>0</v>
      </c>
      <c r="L15" s="45">
        <f>IF(B15="Baseline",Narratives!$M$31,0)</f>
        <v>0</v>
      </c>
      <c r="M15" s="25">
        <f t="shared" si="0"/>
        <v>0</v>
      </c>
      <c r="N15" s="50">
        <f t="shared" si="3"/>
        <v>0</v>
      </c>
      <c r="O15" s="45">
        <f t="shared" si="4"/>
        <v>0</v>
      </c>
    </row>
    <row r="16" spans="1:33" s="21" customFormat="1" ht="14.25" customHeight="1" x14ac:dyDescent="0.2">
      <c r="A16" s="24" t="s">
        <v>13</v>
      </c>
      <c r="B16" s="47" t="str">
        <f>Narratives!$N$1</f>
        <v>Baseline</v>
      </c>
      <c r="C16" s="25" t="str">
        <f>Narratives!$N$19</f>
        <v xml:space="preserve">Enter Event Frequency Here    </v>
      </c>
      <c r="D16" s="25">
        <f>Narratives!$N$20</f>
        <v>0</v>
      </c>
      <c r="E16" s="25" t="str">
        <f>Narratives!$N$23</f>
        <v>Enter Likelihood Here</v>
      </c>
      <c r="F16" s="25" t="str">
        <f>Narratives!$N$26</f>
        <v>Enter Severity Here</v>
      </c>
      <c r="G16" s="31">
        <f>Narratives!N28</f>
        <v>0</v>
      </c>
      <c r="H16" s="25"/>
      <c r="I16" s="25"/>
      <c r="J16" s="25">
        <f t="shared" si="1"/>
        <v>0</v>
      </c>
      <c r="K16" s="26">
        <f t="shared" si="2"/>
        <v>0</v>
      </c>
      <c r="L16" s="45">
        <f>IF(B16="Baseline",Narratives!$N$31,0)</f>
        <v>0</v>
      </c>
      <c r="M16" s="25">
        <f t="shared" si="0"/>
        <v>0</v>
      </c>
      <c r="N16" s="50">
        <f t="shared" si="3"/>
        <v>0</v>
      </c>
      <c r="O16" s="45">
        <f t="shared" si="4"/>
        <v>0</v>
      </c>
    </row>
    <row r="17" spans="1:15" s="21" customFormat="1" ht="14.25" customHeight="1" x14ac:dyDescent="0.2">
      <c r="A17" s="24" t="s">
        <v>14</v>
      </c>
      <c r="B17" s="47" t="str">
        <f>Narratives!$O$1</f>
        <v>Baseline</v>
      </c>
      <c r="C17" s="25" t="str">
        <f>Narratives!$O$19</f>
        <v xml:space="preserve">Enter Event Frequency Here    </v>
      </c>
      <c r="D17" s="25">
        <f>Narratives!$O$20</f>
        <v>0</v>
      </c>
      <c r="E17" s="25" t="str">
        <f>Narratives!$O$23</f>
        <v>Enter Likelihood Here</v>
      </c>
      <c r="F17" s="25" t="str">
        <f>Narratives!$O$26</f>
        <v>Enter Severity Here</v>
      </c>
      <c r="G17" s="31">
        <f>Narratives!O28</f>
        <v>0</v>
      </c>
      <c r="H17" s="25"/>
      <c r="I17" s="25"/>
      <c r="J17" s="25">
        <f t="shared" si="1"/>
        <v>0</v>
      </c>
      <c r="K17" s="26">
        <f t="shared" si="2"/>
        <v>0</v>
      </c>
      <c r="L17" s="45">
        <f>IF(B17="Baseline",Narratives!$O$31,0)</f>
        <v>0</v>
      </c>
      <c r="M17" s="25">
        <f t="shared" si="0"/>
        <v>0</v>
      </c>
      <c r="N17" s="73"/>
      <c r="O17" s="73"/>
    </row>
    <row r="18" spans="1:15" s="21" customFormat="1" ht="14.25" customHeight="1" x14ac:dyDescent="0.2">
      <c r="A18" s="24" t="s">
        <v>15</v>
      </c>
      <c r="B18" s="47" t="str">
        <f>Narratives!$P$1</f>
        <v>Baseline</v>
      </c>
      <c r="C18" s="25" t="str">
        <f>Narratives!$P$19</f>
        <v xml:space="preserve">Enter Event Frequency Here    </v>
      </c>
      <c r="D18" s="25" t="str">
        <f>Narratives!$P$20</f>
        <v>Enter State Duration Here</v>
      </c>
      <c r="E18" s="25" t="str">
        <f>Narratives!$P$23</f>
        <v>Enter Likelihood Here</v>
      </c>
      <c r="F18" s="25" t="str">
        <f>Narratives!$P$26</f>
        <v>Enter Severity Here</v>
      </c>
      <c r="G18" s="31">
        <f>Narratives!P28</f>
        <v>0</v>
      </c>
      <c r="H18" s="25"/>
      <c r="I18" s="25"/>
      <c r="J18" s="25">
        <f t="shared" si="1"/>
        <v>0</v>
      </c>
      <c r="K18" s="26">
        <f t="shared" si="2"/>
        <v>0</v>
      </c>
      <c r="L18" s="45">
        <f>IF(B18="Baseline",Narratives!$P$31,0)</f>
        <v>0</v>
      </c>
      <c r="M18" s="25">
        <f t="shared" si="0"/>
        <v>0</v>
      </c>
      <c r="N18" s="50">
        <f t="shared" si="3"/>
        <v>0</v>
      </c>
      <c r="O18" s="45">
        <f t="shared" si="4"/>
        <v>0</v>
      </c>
    </row>
    <row r="19" spans="1:15" s="21" customFormat="1" ht="14.25" customHeight="1" x14ac:dyDescent="0.2">
      <c r="A19" s="24" t="s">
        <v>16</v>
      </c>
      <c r="B19" s="47" t="str">
        <f>Narratives!$Q$1</f>
        <v>Baseline</v>
      </c>
      <c r="C19" s="25" t="str">
        <f>Narratives!$Q$19</f>
        <v xml:space="preserve">Enter Event Frequency Here    </v>
      </c>
      <c r="D19" s="25" t="str">
        <f>Narratives!$Q$20</f>
        <v>Enter State Duration Here</v>
      </c>
      <c r="E19" s="25" t="str">
        <f>Narratives!$Q$23</f>
        <v>Enter Likelihood Here</v>
      </c>
      <c r="F19" s="25" t="str">
        <f>Narratives!$Q$26</f>
        <v>Enter Severity Here</v>
      </c>
      <c r="G19" s="31">
        <f>Narratives!Q28</f>
        <v>0</v>
      </c>
      <c r="H19" s="25"/>
      <c r="I19" s="25"/>
      <c r="J19" s="25">
        <f t="shared" si="1"/>
        <v>0</v>
      </c>
      <c r="K19" s="26">
        <f t="shared" si="2"/>
        <v>0</v>
      </c>
      <c r="L19" s="45">
        <f>IF(B19="Baseline",Narratives!$Q$31,0)</f>
        <v>0</v>
      </c>
      <c r="M19" s="25">
        <f t="shared" si="0"/>
        <v>0</v>
      </c>
      <c r="N19" s="50">
        <f t="shared" si="3"/>
        <v>0</v>
      </c>
      <c r="O19" s="45">
        <f t="shared" si="4"/>
        <v>0</v>
      </c>
    </row>
    <row r="20" spans="1:15" s="21" customFormat="1" ht="14.25" customHeight="1" x14ac:dyDescent="0.2">
      <c r="A20" s="24" t="s">
        <v>1287</v>
      </c>
      <c r="B20" s="47" t="str">
        <f>Narratives!$R$1</f>
        <v>Baseline</v>
      </c>
      <c r="C20" s="25">
        <f>Narratives!$R$19</f>
        <v>0</v>
      </c>
      <c r="D20" s="25" t="str">
        <f>Narratives!$R$20</f>
        <v>Enter State Duration Here</v>
      </c>
      <c r="E20" s="25" t="str">
        <f>Narratives!$R$23</f>
        <v>Enter Likelihood Here</v>
      </c>
      <c r="F20" s="25" t="str">
        <f>Narratives!$R$26</f>
        <v>Enter Severity Here</v>
      </c>
      <c r="G20" s="31">
        <f>Narratives!R28</f>
        <v>0</v>
      </c>
      <c r="H20" s="25"/>
      <c r="I20" s="25"/>
      <c r="J20" s="25">
        <f t="shared" si="1"/>
        <v>0</v>
      </c>
      <c r="K20" s="26">
        <f t="shared" si="2"/>
        <v>0</v>
      </c>
      <c r="L20" s="45">
        <f>IF(B20="Baseline",Narratives!$R$31,0)</f>
        <v>0</v>
      </c>
      <c r="M20" s="25">
        <f t="shared" si="0"/>
        <v>0</v>
      </c>
      <c r="N20" s="50">
        <f t="shared" si="3"/>
        <v>0</v>
      </c>
      <c r="O20" s="45">
        <f t="shared" si="4"/>
        <v>0</v>
      </c>
    </row>
    <row r="21" spans="1:15" s="21" customFormat="1" ht="14.25" customHeight="1" x14ac:dyDescent="0.2">
      <c r="A21" s="27" t="s">
        <v>948</v>
      </c>
      <c r="B21" s="47" t="str">
        <f>Narratives!$S$1</f>
        <v>Baseline</v>
      </c>
      <c r="C21" s="25" t="str">
        <f>Narratives!$S$19</f>
        <v xml:space="preserve">Enter Event Frequency Here    </v>
      </c>
      <c r="D21" s="25" t="str">
        <f>Narratives!$S$20</f>
        <v>Enter State Duration Here</v>
      </c>
      <c r="E21" s="25" t="str">
        <f>Narratives!$S$23</f>
        <v>Enter Likelihood Here</v>
      </c>
      <c r="F21" s="25" t="str">
        <f>Narratives!$S$26</f>
        <v>Enter Severity Here</v>
      </c>
      <c r="G21" s="31">
        <f>Narratives!S28</f>
        <v>0</v>
      </c>
      <c r="H21" s="25"/>
      <c r="I21" s="25"/>
      <c r="J21" s="25">
        <f t="shared" si="1"/>
        <v>0</v>
      </c>
      <c r="K21" s="26">
        <f t="shared" si="2"/>
        <v>0</v>
      </c>
      <c r="L21" s="45">
        <f>IF(B21="Baseline",Narratives!$S$31,0)</f>
        <v>0</v>
      </c>
      <c r="M21" s="25">
        <f t="shared" si="0"/>
        <v>0</v>
      </c>
      <c r="N21" s="50">
        <f t="shared" si="3"/>
        <v>0</v>
      </c>
      <c r="O21" s="45">
        <f t="shared" si="4"/>
        <v>0</v>
      </c>
    </row>
    <row r="22" spans="1:15" s="21" customFormat="1" ht="14.25" customHeight="1" x14ac:dyDescent="0.2">
      <c r="A22" s="24" t="s">
        <v>17</v>
      </c>
      <c r="B22" s="47" t="str">
        <f>Narratives!$T$1</f>
        <v>Baseline</v>
      </c>
      <c r="C22" s="25" t="str">
        <f>Narratives!$T$19</f>
        <v xml:space="preserve">Enter Event Frequency Here    </v>
      </c>
      <c r="D22" s="25">
        <f>Narratives!$T$20</f>
        <v>0</v>
      </c>
      <c r="E22" s="25" t="str">
        <f>Narratives!$T$23</f>
        <v>Enter Likelihood Here</v>
      </c>
      <c r="F22" s="25" t="str">
        <f>Narratives!$T$26</f>
        <v>Enter Severity Here</v>
      </c>
      <c r="G22" s="31">
        <f>Narratives!T28</f>
        <v>0</v>
      </c>
      <c r="H22" s="25"/>
      <c r="I22" s="25"/>
      <c r="J22" s="25">
        <f t="shared" si="1"/>
        <v>0</v>
      </c>
      <c r="K22" s="26">
        <f t="shared" si="2"/>
        <v>0</v>
      </c>
      <c r="L22" s="45">
        <f>IF(B22="Baseline",Narratives!$T$31,0)</f>
        <v>0</v>
      </c>
      <c r="M22" s="25">
        <f t="shared" si="0"/>
        <v>0</v>
      </c>
      <c r="N22" s="50">
        <f t="shared" si="3"/>
        <v>0</v>
      </c>
      <c r="O22" s="45">
        <f t="shared" si="4"/>
        <v>0</v>
      </c>
    </row>
    <row r="23" spans="1:15" s="21" customFormat="1" ht="14.25" customHeight="1" x14ac:dyDescent="0.2">
      <c r="A23" s="24" t="s">
        <v>18</v>
      </c>
      <c r="B23" s="47" t="str">
        <f>Narratives!$U$1</f>
        <v>Baseline</v>
      </c>
      <c r="C23" s="25" t="str">
        <f>Narratives!$U$19</f>
        <v xml:space="preserve">Enter Event Frequency Here    </v>
      </c>
      <c r="D23" s="25">
        <f>Narratives!$U$20</f>
        <v>0</v>
      </c>
      <c r="E23" s="25" t="str">
        <f>Narratives!$U$23</f>
        <v>Enter Likelihood Here</v>
      </c>
      <c r="F23" s="25" t="str">
        <f>Narratives!$U$26</f>
        <v>Enter Severity Here</v>
      </c>
      <c r="G23" s="31">
        <f>Narratives!U28</f>
        <v>0</v>
      </c>
      <c r="H23" s="25"/>
      <c r="I23" s="25"/>
      <c r="J23" s="25">
        <f t="shared" si="1"/>
        <v>0</v>
      </c>
      <c r="K23" s="26">
        <f t="shared" si="2"/>
        <v>0</v>
      </c>
      <c r="L23" s="45">
        <f>IF(B23="Baseline",Narratives!$U$31,0)</f>
        <v>0</v>
      </c>
      <c r="M23" s="25">
        <f t="shared" si="0"/>
        <v>0</v>
      </c>
      <c r="N23" s="50">
        <f t="shared" si="3"/>
        <v>0</v>
      </c>
      <c r="O23" s="45">
        <f t="shared" si="4"/>
        <v>0</v>
      </c>
    </row>
    <row r="24" spans="1:15" s="21" customFormat="1" ht="14.25" customHeight="1" x14ac:dyDescent="0.2">
      <c r="A24" s="24" t="s">
        <v>19</v>
      </c>
      <c r="B24" s="47" t="str">
        <f>Narratives!$V$1</f>
        <v>Baseline</v>
      </c>
      <c r="C24" s="25" t="str">
        <f>Narratives!$V$19</f>
        <v xml:space="preserve">Enter Event Frequency Here    </v>
      </c>
      <c r="D24" s="25" t="str">
        <f>Narratives!$V$20</f>
        <v>Enter State Duration Here</v>
      </c>
      <c r="E24" s="25" t="str">
        <f>Narratives!$V$23</f>
        <v>Enter Likelihood Here</v>
      </c>
      <c r="F24" s="25" t="str">
        <f>Narratives!$V$26</f>
        <v>Enter Severity Here</v>
      </c>
      <c r="G24" s="31">
        <f>Narratives!V28</f>
        <v>0</v>
      </c>
      <c r="H24" s="25"/>
      <c r="I24" s="25"/>
      <c r="J24" s="25">
        <f t="shared" si="1"/>
        <v>0</v>
      </c>
      <c r="K24" s="26">
        <f t="shared" si="2"/>
        <v>0</v>
      </c>
      <c r="L24" s="45">
        <f>IF(B24="Baseline",Narratives!$V$31,0)</f>
        <v>0</v>
      </c>
      <c r="M24" s="25">
        <f t="shared" si="0"/>
        <v>0</v>
      </c>
      <c r="N24" s="50">
        <f t="shared" si="3"/>
        <v>0</v>
      </c>
      <c r="O24" s="45">
        <f t="shared" si="4"/>
        <v>0</v>
      </c>
    </row>
    <row r="25" spans="1:15" s="21" customFormat="1" ht="14.25" customHeight="1" x14ac:dyDescent="0.2">
      <c r="A25" s="24" t="s">
        <v>20</v>
      </c>
      <c r="B25" s="47" t="str">
        <f>Narratives!$W$1</f>
        <v>Baseline</v>
      </c>
      <c r="C25" s="25" t="str">
        <f>Narratives!$W$19</f>
        <v xml:space="preserve">Enter Event Frequency Here    </v>
      </c>
      <c r="D25" s="25" t="str">
        <f>Narratives!$W$20</f>
        <v>Enter State Duration Here</v>
      </c>
      <c r="E25" s="25" t="str">
        <f>Narratives!$W$23</f>
        <v>Enter Likelihood Here</v>
      </c>
      <c r="F25" s="25" t="str">
        <f>Narratives!$W$26</f>
        <v>Enter Severity Here</v>
      </c>
      <c r="G25" s="31">
        <f>Narratives!W28</f>
        <v>0</v>
      </c>
      <c r="H25" s="25"/>
      <c r="I25" s="25"/>
      <c r="J25" s="25">
        <f t="shared" si="1"/>
        <v>0</v>
      </c>
      <c r="K25" s="26">
        <f t="shared" si="2"/>
        <v>0</v>
      </c>
      <c r="L25" s="45">
        <f>IF(B25="Baseline",Narratives!$W$31,0)</f>
        <v>0</v>
      </c>
      <c r="M25" s="25">
        <f t="shared" si="0"/>
        <v>0</v>
      </c>
      <c r="N25" s="50">
        <f t="shared" si="3"/>
        <v>0</v>
      </c>
      <c r="O25" s="45">
        <f t="shared" si="4"/>
        <v>0</v>
      </c>
    </row>
    <row r="26" spans="1:15" s="21" customFormat="1" ht="14.25" customHeight="1" x14ac:dyDescent="0.2">
      <c r="A26" s="24" t="s">
        <v>21</v>
      </c>
      <c r="B26" s="47" t="str">
        <f>Narratives!$X$1</f>
        <v>Baseline</v>
      </c>
      <c r="C26" s="25" t="str">
        <f>Narratives!$X$19</f>
        <v xml:space="preserve">Enter Event Frequency Here    </v>
      </c>
      <c r="D26" s="25">
        <f>Narratives!$X$20</f>
        <v>0</v>
      </c>
      <c r="E26" s="25" t="str">
        <f>Narratives!$X$23</f>
        <v>Enter Likelihood Here</v>
      </c>
      <c r="F26" s="25" t="str">
        <f>Narratives!$X$26</f>
        <v>Enter Severity Here</v>
      </c>
      <c r="G26" s="31">
        <f>Narratives!X28</f>
        <v>0</v>
      </c>
      <c r="H26" s="25"/>
      <c r="I26" s="25"/>
      <c r="J26" s="25">
        <f t="shared" si="1"/>
        <v>0</v>
      </c>
      <c r="K26" s="26">
        <f t="shared" si="2"/>
        <v>0</v>
      </c>
      <c r="L26" s="45">
        <f>IF(B26="Baseline",Narratives!$X$31,0)</f>
        <v>0</v>
      </c>
      <c r="M26" s="25">
        <f t="shared" si="0"/>
        <v>0</v>
      </c>
      <c r="N26" s="50">
        <f t="shared" si="3"/>
        <v>0</v>
      </c>
      <c r="O26" s="45">
        <f t="shared" si="4"/>
        <v>0</v>
      </c>
    </row>
    <row r="27" spans="1:15" s="21" customFormat="1" ht="14.25" customHeight="1" x14ac:dyDescent="0.2">
      <c r="A27" s="24" t="s">
        <v>95</v>
      </c>
      <c r="B27" s="47" t="str">
        <f>Narratives!$Y$1</f>
        <v>Baseline</v>
      </c>
      <c r="C27" s="25" t="str">
        <f>Narratives!$Y$19</f>
        <v xml:space="preserve">Enter Event Frequency Here    </v>
      </c>
      <c r="D27" s="25" t="str">
        <f>Narratives!$Y$20</f>
        <v>Enter State Duration Here</v>
      </c>
      <c r="E27" s="25" t="str">
        <f>Narratives!$Y$23</f>
        <v>Enter Likelihood Here</v>
      </c>
      <c r="F27" s="25" t="str">
        <f>Narratives!$Y$26</f>
        <v>Enter Severity Here</v>
      </c>
      <c r="G27" s="31">
        <f>Narratives!Y28</f>
        <v>0</v>
      </c>
      <c r="H27" s="25"/>
      <c r="I27" s="25"/>
      <c r="J27" s="25">
        <f t="shared" si="1"/>
        <v>0</v>
      </c>
      <c r="K27" s="26">
        <f t="shared" si="2"/>
        <v>0</v>
      </c>
      <c r="L27" s="45">
        <f>IF(B27="Baseline",Narratives!$Y$31,0)</f>
        <v>0</v>
      </c>
      <c r="M27" s="25">
        <f t="shared" si="0"/>
        <v>0</v>
      </c>
      <c r="N27" s="50">
        <f t="shared" si="3"/>
        <v>0</v>
      </c>
      <c r="O27" s="45">
        <f t="shared" si="4"/>
        <v>0</v>
      </c>
    </row>
    <row r="28" spans="1:15" s="21" customFormat="1" ht="14.25" customHeight="1" x14ac:dyDescent="0.2">
      <c r="A28" s="24" t="s">
        <v>88</v>
      </c>
      <c r="B28" s="47" t="str">
        <f>Narratives!$Z$1</f>
        <v>Baseline</v>
      </c>
      <c r="C28" s="25" t="str">
        <f>Narratives!$Z$19</f>
        <v xml:space="preserve">Enter Event Frequency Here    </v>
      </c>
      <c r="D28" s="25" t="str">
        <f>Narratives!$Z$20</f>
        <v>Enter State Duration Here</v>
      </c>
      <c r="E28" s="25" t="str">
        <f>Narratives!$Z$23</f>
        <v>Enter Likelihood Here</v>
      </c>
      <c r="F28" s="25" t="str">
        <f>Narratives!$Z$26</f>
        <v>Enter Severity Here</v>
      </c>
      <c r="G28" s="31">
        <f>Narratives!Z28</f>
        <v>0</v>
      </c>
      <c r="H28" s="25"/>
      <c r="I28" s="25"/>
      <c r="J28" s="25">
        <f t="shared" si="1"/>
        <v>0</v>
      </c>
      <c r="K28" s="26">
        <f t="shared" si="2"/>
        <v>0</v>
      </c>
      <c r="L28" s="45">
        <f>IF(B28="Baseline",Narratives!$Z$31,0)</f>
        <v>0</v>
      </c>
      <c r="M28" s="25">
        <f t="shared" si="0"/>
        <v>0</v>
      </c>
      <c r="N28" s="50">
        <f t="shared" si="3"/>
        <v>0</v>
      </c>
      <c r="O28" s="45">
        <f t="shared" si="4"/>
        <v>0</v>
      </c>
    </row>
    <row r="29" spans="1:15" s="21" customFormat="1" ht="14.25" customHeight="1" x14ac:dyDescent="0.2">
      <c r="A29" s="24" t="s">
        <v>87</v>
      </c>
      <c r="B29" s="47" t="str">
        <f>Narratives!$AA$1</f>
        <v>Baseline</v>
      </c>
      <c r="C29" s="25" t="str">
        <f>Narratives!$AA$19</f>
        <v xml:space="preserve">Enter Event Frequency Here    </v>
      </c>
      <c r="D29" s="25">
        <f>Narratives!$AA$20</f>
        <v>0</v>
      </c>
      <c r="E29" s="25" t="str">
        <f>Narratives!$AA$23</f>
        <v>Enter Likelihood Here</v>
      </c>
      <c r="F29" s="25" t="str">
        <f>Narratives!$AA$26</f>
        <v>Enter Severity Here</v>
      </c>
      <c r="G29" s="31">
        <f>Narratives!AA28</f>
        <v>0</v>
      </c>
      <c r="H29" s="25"/>
      <c r="I29" s="25"/>
      <c r="J29" s="25">
        <f t="shared" si="1"/>
        <v>0</v>
      </c>
      <c r="K29" s="26">
        <f t="shared" si="2"/>
        <v>0</v>
      </c>
      <c r="L29" s="45">
        <f>IF(B29="Baseline",Narratives!$AA$31,0)</f>
        <v>0</v>
      </c>
      <c r="M29" s="25">
        <f t="shared" si="0"/>
        <v>0</v>
      </c>
      <c r="N29" s="50">
        <f t="shared" si="3"/>
        <v>0</v>
      </c>
      <c r="O29" s="45">
        <f t="shared" si="4"/>
        <v>0</v>
      </c>
    </row>
    <row r="30" spans="1:15" s="21" customFormat="1" ht="14.25" customHeight="1" x14ac:dyDescent="0.2">
      <c r="A30" s="24" t="s">
        <v>86</v>
      </c>
      <c r="B30" s="47" t="str">
        <f>Narratives!$AB$1</f>
        <v>Baseline</v>
      </c>
      <c r="C30" s="25" t="str">
        <f>Narratives!$AB$19</f>
        <v xml:space="preserve">Enter Event Frequency Here    </v>
      </c>
      <c r="D30" s="25">
        <f>Narratives!$AB$20</f>
        <v>0</v>
      </c>
      <c r="E30" s="25" t="str">
        <f>Narratives!$AB$23</f>
        <v>Enter Likelihood Here</v>
      </c>
      <c r="F30" s="25" t="str">
        <f>Narratives!$AB$26</f>
        <v>Enter Severity Here</v>
      </c>
      <c r="G30" s="31">
        <f>Narratives!AB28</f>
        <v>0</v>
      </c>
      <c r="H30" s="25"/>
      <c r="I30" s="25"/>
      <c r="J30" s="25">
        <f t="shared" si="1"/>
        <v>0</v>
      </c>
      <c r="K30" s="26">
        <f t="shared" si="2"/>
        <v>0</v>
      </c>
      <c r="L30" s="45">
        <f>IF(B30="Baseline",Narratives!$AB$31,0)</f>
        <v>0</v>
      </c>
      <c r="M30" s="25">
        <f t="shared" si="0"/>
        <v>0</v>
      </c>
      <c r="N30" s="50">
        <f t="shared" si="3"/>
        <v>0</v>
      </c>
      <c r="O30" s="45">
        <f t="shared" si="4"/>
        <v>0</v>
      </c>
    </row>
    <row r="31" spans="1:15" s="21" customFormat="1" ht="14.25" customHeight="1" x14ac:dyDescent="0.2">
      <c r="A31" s="24" t="s">
        <v>91</v>
      </c>
      <c r="B31" s="47" t="str">
        <f>Narratives!$AC$1</f>
        <v>Baseline</v>
      </c>
      <c r="C31" s="25">
        <f>Narratives!$AC$19</f>
        <v>0</v>
      </c>
      <c r="D31" s="25" t="str">
        <f>Narratives!$AC$20</f>
        <v>Enter State Duration Here</v>
      </c>
      <c r="E31" s="25" t="str">
        <f>Narratives!$AC$23</f>
        <v>Enter Likelihood Here</v>
      </c>
      <c r="F31" s="25" t="str">
        <f>Narratives!$AC$26</f>
        <v>Enter Severity Here</v>
      </c>
      <c r="G31" s="31">
        <f>Narratives!AC28</f>
        <v>0</v>
      </c>
      <c r="H31" s="25"/>
      <c r="I31" s="25"/>
      <c r="J31" s="25">
        <f t="shared" si="1"/>
        <v>0</v>
      </c>
      <c r="K31" s="26">
        <f t="shared" si="2"/>
        <v>0</v>
      </c>
      <c r="L31" s="45">
        <f>IF(B31="Baseline",Narratives!$AC$31,0)</f>
        <v>0</v>
      </c>
      <c r="M31" s="25">
        <f>IF(B31="Baseline",J31*(1+L31),IF(G31&lt;&gt;0,10^G31,0))</f>
        <v>0</v>
      </c>
      <c r="N31" s="50">
        <f t="shared" si="3"/>
        <v>0</v>
      </c>
      <c r="O31" s="45">
        <f t="shared" ca="1" si="4"/>
        <v>0</v>
      </c>
    </row>
    <row r="32" spans="1:15" s="21" customFormat="1" ht="14.25" customHeight="1" x14ac:dyDescent="0.2">
      <c r="A32" s="80" t="s">
        <v>1279</v>
      </c>
      <c r="B32" s="73"/>
      <c r="C32" s="73"/>
      <c r="D32" s="73"/>
      <c r="E32" s="73"/>
      <c r="F32" s="73"/>
      <c r="G32" s="73"/>
      <c r="H32" s="73"/>
      <c r="I32" s="73"/>
      <c r="J32" s="73"/>
      <c r="K32" s="73"/>
      <c r="L32" s="73"/>
      <c r="M32" s="73"/>
      <c r="N32" s="50">
        <f>K4+K17</f>
        <v>0</v>
      </c>
      <c r="O32" s="45">
        <f t="shared" ca="1" si="4"/>
        <v>0</v>
      </c>
    </row>
    <row r="33" spans="1:15" s="21" customFormat="1" hidden="1" x14ac:dyDescent="0.2">
      <c r="A33" s="2"/>
      <c r="B33" s="2"/>
      <c r="C33" s="2"/>
      <c r="D33" s="2"/>
      <c r="E33" s="2"/>
      <c r="G33" s="2"/>
      <c r="J33" s="49">
        <f>SUM(J4:J31)</f>
        <v>0</v>
      </c>
      <c r="L33" s="2"/>
      <c r="M33" s="49">
        <f>SUM(M4:M31)</f>
        <v>0</v>
      </c>
    </row>
    <row r="34" spans="1:15" s="21" customFormat="1" ht="13.5" thickBot="1" x14ac:dyDescent="0.25">
      <c r="A34" s="2"/>
      <c r="B34" s="2"/>
      <c r="C34" s="2"/>
      <c r="D34" s="2"/>
      <c r="E34" s="2"/>
      <c r="G34" s="2"/>
      <c r="H34" s="2"/>
      <c r="I34" s="2"/>
      <c r="J34" s="2"/>
      <c r="L34" s="2"/>
      <c r="O34" s="2"/>
    </row>
    <row r="35" spans="1:15" s="21" customFormat="1" ht="13.5" customHeight="1" thickBot="1" x14ac:dyDescent="0.25">
      <c r="A35" s="2"/>
      <c r="B35" s="2"/>
      <c r="C35" s="2"/>
      <c r="D35" s="2"/>
      <c r="E35" s="2"/>
      <c r="F35" s="122" t="s">
        <v>1267</v>
      </c>
      <c r="G35" s="123"/>
      <c r="H35" s="123"/>
      <c r="I35" s="123"/>
      <c r="J35" s="123"/>
      <c r="K35" s="124"/>
      <c r="L35" s="28">
        <f>IF(J33&lt;&gt;0,1-(M33/J33),0)</f>
        <v>0</v>
      </c>
    </row>
    <row r="36" spans="1:15" s="21" customFormat="1" x14ac:dyDescent="0.2">
      <c r="C36" s="2"/>
      <c r="D36" s="2"/>
      <c r="E36" s="2"/>
      <c r="L36" s="2"/>
    </row>
    <row r="37" spans="1:15" s="21" customFormat="1" hidden="1" x14ac:dyDescent="0.2">
      <c r="L37" s="2"/>
    </row>
    <row r="38" spans="1:15" s="21" customFormat="1" hidden="1" x14ac:dyDescent="0.2">
      <c r="C38" s="119" t="s">
        <v>729</v>
      </c>
      <c r="D38" s="120"/>
      <c r="E38" s="120"/>
      <c r="F38" s="120"/>
      <c r="G38" s="121"/>
      <c r="L38" s="2"/>
    </row>
    <row r="39" spans="1:15" s="21" customFormat="1" ht="63.75" hidden="1" x14ac:dyDescent="0.2">
      <c r="C39" s="22" t="s">
        <v>730</v>
      </c>
      <c r="D39" s="22" t="s">
        <v>731</v>
      </c>
      <c r="E39" s="22" t="s">
        <v>732</v>
      </c>
      <c r="F39" s="22" t="s">
        <v>728</v>
      </c>
      <c r="G39" s="22" t="s">
        <v>942</v>
      </c>
      <c r="L39" s="2"/>
    </row>
    <row r="40" spans="1:15" s="21" customFormat="1" hidden="1" x14ac:dyDescent="0.2">
      <c r="A40" s="21" t="str">
        <f>A4</f>
        <v>Haz_01 Loss of vehicle control by driver</v>
      </c>
      <c r="C40" s="25">
        <f>SUMIF('Converted Crash summary'!$A$1:$A$200,Tabulation!$A4,'Converted Crash summary'!$B$1:$B$200)</f>
        <v>0</v>
      </c>
      <c r="D40" s="25">
        <f>SUMIF('Converted Crash summary'!$A$1:$A$200,Tabulation!$A4,'Converted Crash summary'!$C$1:$C$200)</f>
        <v>0</v>
      </c>
      <c r="E40" s="25">
        <f>SUMIF('Converted Crash summary'!$A1:$A200,Tabulation!$A4,'Converted Crash summary'!$D$1:$D$200)</f>
        <v>0</v>
      </c>
      <c r="F40" s="25">
        <f t="shared" ref="F40:F67" si="5">C40*10+D40+E40*0.1</f>
        <v>0</v>
      </c>
      <c r="G40" s="29">
        <f>IF(F40&lt;&gt;0,F40/$F$69,0)</f>
        <v>0</v>
      </c>
      <c r="L40" s="2"/>
    </row>
    <row r="41" spans="1:15" s="21" customFormat="1" hidden="1" x14ac:dyDescent="0.2">
      <c r="A41" s="21" t="str">
        <f t="shared" ref="A41:A67" si="6">A5</f>
        <v>Haz_02 Rubber-necking</v>
      </c>
      <c r="C41" s="25">
        <f>SUMIF('Converted Crash summary'!$A$1:$A$200,Tabulation!$A5,'Converted Crash summary'!$B$1:$B$200)</f>
        <v>0</v>
      </c>
      <c r="D41" s="25">
        <f>SUMIF('Converted Crash summary'!$A$1:$A$200,Tabulation!$A5,'Converted Crash summary'!$C$1:$C$200)</f>
        <v>0</v>
      </c>
      <c r="E41" s="25">
        <f>SUMIF('Converted Crash summary'!$A2:$A201,Tabulation!$A5,'Converted Crash summary'!$D$1:$D$200)</f>
        <v>0</v>
      </c>
      <c r="F41" s="25">
        <f t="shared" si="5"/>
        <v>0</v>
      </c>
      <c r="G41" s="29">
        <f t="shared" ref="G41:G68" si="7">IF(F41&lt;&gt;0,F41/$F$69,0)</f>
        <v>0</v>
      </c>
      <c r="L41" s="2"/>
    </row>
    <row r="42" spans="1:15" s="21" customFormat="1" hidden="1" x14ac:dyDescent="0.2">
      <c r="A42" s="21" t="str">
        <f t="shared" si="6"/>
        <v>Haz_03 Conflicting Movements</v>
      </c>
      <c r="C42" s="25">
        <f>SUMIF('Converted Crash summary'!$A$1:$A$200,Tabulation!$A6,'Converted Crash summary'!$B$1:$B$200)</f>
        <v>0</v>
      </c>
      <c r="D42" s="25">
        <f>SUMIF('Converted Crash summary'!$A$1:$A$200,Tabulation!$A6,'Converted Crash summary'!$C$1:$C$200)</f>
        <v>0</v>
      </c>
      <c r="E42" s="25">
        <f>SUMIF('Converted Crash summary'!$A3:$A202,Tabulation!$A6,'Converted Crash summary'!$D$1:$D$200)</f>
        <v>0</v>
      </c>
      <c r="F42" s="25">
        <f t="shared" si="5"/>
        <v>0</v>
      </c>
      <c r="G42" s="29">
        <f t="shared" si="7"/>
        <v>0</v>
      </c>
      <c r="L42" s="2"/>
    </row>
    <row r="43" spans="1:15" s="21" customFormat="1" hidden="1" x14ac:dyDescent="0.2">
      <c r="A43" s="21" t="str">
        <f t="shared" si="6"/>
        <v>Haz_04 Parking and Manoeuvring</v>
      </c>
      <c r="C43" s="25">
        <f>SUMIF('Converted Crash summary'!$A$1:$A$200,Tabulation!$A7,'Converted Crash summary'!$B$1:$B$200)</f>
        <v>0</v>
      </c>
      <c r="D43" s="25">
        <f>SUMIF('Converted Crash summary'!$A$1:$A$200,Tabulation!$A7,'Converted Crash summary'!$C$1:$C$200)</f>
        <v>0</v>
      </c>
      <c r="E43" s="25">
        <f>SUMIF('Converted Crash summary'!$A4:$A203,Tabulation!$A7,'Converted Crash summary'!$D$1:$D$200)</f>
        <v>0</v>
      </c>
      <c r="F43" s="25">
        <f t="shared" si="5"/>
        <v>0</v>
      </c>
      <c r="G43" s="29">
        <f t="shared" si="7"/>
        <v>0</v>
      </c>
      <c r="L43" s="2"/>
    </row>
    <row r="44" spans="1:15" s="21" customFormat="1" hidden="1" x14ac:dyDescent="0.2">
      <c r="A44" s="21" t="str">
        <f t="shared" si="6"/>
        <v>Haz_05 Driving in a direction contrary to normal traffic flow</v>
      </c>
      <c r="C44" s="25">
        <f>SUMIF('Converted Crash summary'!$A$1:$A$200,Tabulation!$A8,'Converted Crash summary'!$B$1:$B$200)</f>
        <v>0</v>
      </c>
      <c r="D44" s="25">
        <f>SUMIF('Converted Crash summary'!$A$1:$A$200,Tabulation!$A8,'Converted Crash summary'!$C$1:$C$200)</f>
        <v>0</v>
      </c>
      <c r="E44" s="25">
        <f>SUMIF('Converted Crash summary'!$A5:$A204,Tabulation!$A8,'Converted Crash summary'!$D$1:$D$200)</f>
        <v>0</v>
      </c>
      <c r="F44" s="25">
        <f t="shared" si="5"/>
        <v>0</v>
      </c>
      <c r="G44" s="29">
        <f t="shared" si="7"/>
        <v>0</v>
      </c>
      <c r="L44" s="2"/>
    </row>
    <row r="45" spans="1:15" s="21" customFormat="1" hidden="1" x14ac:dyDescent="0.2">
      <c r="A45" s="21" t="str">
        <f t="shared" si="6"/>
        <v>Haz_06 Speed differential or Speed change</v>
      </c>
      <c r="C45" s="25">
        <f>SUMIF('Converted Crash summary'!$A$1:$A$200,Tabulation!$A9,'Converted Crash summary'!$B$1:$B$200)</f>
        <v>0</v>
      </c>
      <c r="D45" s="25">
        <f>SUMIF('Converted Crash summary'!$A$1:$A$200,Tabulation!$A9,'Converted Crash summary'!$C$1:$C$200)</f>
        <v>0</v>
      </c>
      <c r="E45" s="25">
        <f>SUMIF('Converted Crash summary'!$A6:$A205,Tabulation!$A9,'Converted Crash summary'!$D$1:$D$200)</f>
        <v>0</v>
      </c>
      <c r="F45" s="25">
        <f t="shared" si="5"/>
        <v>0</v>
      </c>
      <c r="G45" s="29">
        <f t="shared" si="7"/>
        <v>0</v>
      </c>
      <c r="L45" s="2"/>
    </row>
    <row r="46" spans="1:15" s="21" customFormat="1" hidden="1" x14ac:dyDescent="0.2">
      <c r="A46" s="21" t="str">
        <f t="shared" si="6"/>
        <v>Haz_07 Environmental conditions</v>
      </c>
      <c r="C46" s="25">
        <f>SUMIF('Converted Crash summary'!$A$1:$A$200,Tabulation!$A10,'Converted Crash summary'!$B$1:$B$200)</f>
        <v>0</v>
      </c>
      <c r="D46" s="25">
        <f>SUMIF('Converted Crash summary'!$A$1:$A$200,Tabulation!$A10,'Converted Crash summary'!$C$1:$C$200)</f>
        <v>0</v>
      </c>
      <c r="E46" s="25">
        <f>SUMIF('Converted Crash summary'!$A7:$A206,Tabulation!$A10,'Converted Crash summary'!$D$1:$D$200)</f>
        <v>0</v>
      </c>
      <c r="F46" s="25">
        <f t="shared" si="5"/>
        <v>0</v>
      </c>
      <c r="G46" s="29">
        <f t="shared" si="7"/>
        <v>0</v>
      </c>
      <c r="L46" s="2"/>
    </row>
    <row r="47" spans="1:15" s="21" customFormat="1" hidden="1" x14ac:dyDescent="0.2">
      <c r="A47" s="21" t="str">
        <f t="shared" si="6"/>
        <v>Haz_08 Emergency Services</v>
      </c>
      <c r="C47" s="25">
        <f>SUMIF('Converted Crash summary'!$A$1:$A$200,Tabulation!$A11,'Converted Crash summary'!$B$1:$B$200)</f>
        <v>0</v>
      </c>
      <c r="D47" s="25">
        <f>SUMIF('Converted Crash summary'!$A$1:$A$200,Tabulation!$A11,'Converted Crash summary'!$C$1:$C$200)</f>
        <v>0</v>
      </c>
      <c r="E47" s="25">
        <f>SUMIF('Converted Crash summary'!$A8:$A207,Tabulation!$A11,'Converted Crash summary'!$D$1:$D$200)</f>
        <v>0</v>
      </c>
      <c r="F47" s="25">
        <f t="shared" si="5"/>
        <v>0</v>
      </c>
      <c r="G47" s="29">
        <f t="shared" si="7"/>
        <v>0</v>
      </c>
      <c r="L47" s="2"/>
    </row>
    <row r="48" spans="1:15" s="21" customFormat="1" hidden="1" x14ac:dyDescent="0.2">
      <c r="A48" s="21" t="str">
        <f t="shared" si="6"/>
        <v>Haz_09 Authorised Persons in/on roadway</v>
      </c>
      <c r="C48" s="25">
        <f>SUMIF('Converted Crash summary'!$A$1:$A$200,Tabulation!$A12,'Converted Crash summary'!$B$1:$B$200)</f>
        <v>0</v>
      </c>
      <c r="D48" s="25">
        <f>SUMIF('Converted Crash summary'!$A$1:$A$200,Tabulation!$A12,'Converted Crash summary'!$C$1:$C$200)</f>
        <v>0</v>
      </c>
      <c r="E48" s="25">
        <f>SUMIF('Converted Crash summary'!$A9:$A208,Tabulation!$A12,'Converted Crash summary'!$D$1:$D$200)</f>
        <v>0</v>
      </c>
      <c r="F48" s="25">
        <f t="shared" si="5"/>
        <v>0</v>
      </c>
      <c r="G48" s="29">
        <f t="shared" si="7"/>
        <v>0</v>
      </c>
      <c r="L48" s="2"/>
    </row>
    <row r="49" spans="1:12" s="21" customFormat="1" hidden="1" x14ac:dyDescent="0.2">
      <c r="A49" s="21" t="str">
        <f t="shared" si="6"/>
        <v>Haz_10 Vehicle deviates from lane/track</v>
      </c>
      <c r="C49" s="25">
        <f>SUMIF('Converted Crash summary'!$A$1:$A$200,Tabulation!$A13,'Converted Crash summary'!$B$1:$B$200)</f>
        <v>0</v>
      </c>
      <c r="D49" s="25">
        <f>SUMIF('Converted Crash summary'!$A$1:$A$200,Tabulation!$A13,'Converted Crash summary'!$C$1:$C$200)</f>
        <v>0</v>
      </c>
      <c r="E49" s="25">
        <f>SUMIF('Converted Crash summary'!$A10:$A209,Tabulation!$A13,'Converted Crash summary'!$D$1:$D$200)</f>
        <v>0</v>
      </c>
      <c r="F49" s="25">
        <f t="shared" si="5"/>
        <v>0</v>
      </c>
      <c r="G49" s="29">
        <f t="shared" si="7"/>
        <v>0</v>
      </c>
      <c r="L49" s="2"/>
    </row>
    <row r="50" spans="1:12" s="21" customFormat="1" hidden="1" x14ac:dyDescent="0.2">
      <c r="A50" s="21" t="str">
        <f t="shared" si="6"/>
        <v>Haz_11 Vehicle obstructing roadway</v>
      </c>
      <c r="C50" s="25">
        <f>SUMIF('Converted Crash summary'!$A$1:$A$200,Tabulation!$A14,'Converted Crash summary'!$B$1:$B$200)</f>
        <v>0</v>
      </c>
      <c r="D50" s="25">
        <f>SUMIF('Converted Crash summary'!$A$1:$A$200,Tabulation!$A14,'Converted Crash summary'!$C$1:$C$200)</f>
        <v>0</v>
      </c>
      <c r="E50" s="25">
        <f>SUMIF('Converted Crash summary'!$A11:$A210,Tabulation!$A14,'Converted Crash summary'!$D$1:$D$200)</f>
        <v>0</v>
      </c>
      <c r="F50" s="25">
        <f t="shared" si="5"/>
        <v>0</v>
      </c>
      <c r="G50" s="29">
        <f t="shared" si="7"/>
        <v>0</v>
      </c>
      <c r="L50" s="2"/>
    </row>
    <row r="51" spans="1:12" s="21" customFormat="1" hidden="1" x14ac:dyDescent="0.2">
      <c r="A51" s="21" t="str">
        <f t="shared" si="6"/>
        <v>Haz_12 Motorcyclists</v>
      </c>
      <c r="C51" s="25">
        <f>SUMIF('Converted Crash summary'!$A$1:$A$200,Tabulation!$A15,'Converted Crash summary'!$B$1:$B$200)</f>
        <v>0</v>
      </c>
      <c r="D51" s="25">
        <f>SUMIF('Converted Crash summary'!$A$1:$A$200,Tabulation!$A15,'Converted Crash summary'!$C$1:$C$200)</f>
        <v>0</v>
      </c>
      <c r="E51" s="25">
        <f>SUMIF('Converted Crash summary'!$A12:$A211,Tabulation!$A15,'Converted Crash summary'!$D$1:$D$200)</f>
        <v>0</v>
      </c>
      <c r="F51" s="25">
        <f t="shared" si="5"/>
        <v>0</v>
      </c>
      <c r="G51" s="29">
        <f t="shared" si="7"/>
        <v>0</v>
      </c>
      <c r="L51" s="2"/>
    </row>
    <row r="52" spans="1:12" s="21" customFormat="1" hidden="1" x14ac:dyDescent="0.2">
      <c r="A52" s="21" t="str">
        <f t="shared" si="6"/>
        <v>Haz_13 Sub optimal lane use or lane change</v>
      </c>
      <c r="C52" s="25">
        <f>SUMIF('Converted Crash summary'!$A$1:$A$200,Tabulation!$A16,'Converted Crash summary'!$B$1:$B$200)</f>
        <v>0</v>
      </c>
      <c r="D52" s="25">
        <f>SUMIF('Converted Crash summary'!$A$1:$A$200,Tabulation!$A16,'Converted Crash summary'!$C$1:$C$200)</f>
        <v>0</v>
      </c>
      <c r="E52" s="25">
        <f>SUMIF('Converted Crash summary'!$A13:$A212,Tabulation!$A16,'Converted Crash summary'!$D$1:$D$200)</f>
        <v>0</v>
      </c>
      <c r="F52" s="25">
        <f t="shared" si="5"/>
        <v>0</v>
      </c>
      <c r="G52" s="29">
        <f t="shared" si="7"/>
        <v>0</v>
      </c>
      <c r="L52" s="2"/>
    </row>
    <row r="53" spans="1:12" s="21" customFormat="1" hidden="1" x14ac:dyDescent="0.2">
      <c r="A53" s="21" t="str">
        <f t="shared" si="6"/>
        <v>Haz_14 Vehicle drifts off carriageway</v>
      </c>
      <c r="C53" s="25">
        <f>SUMIF('Converted Crash summary'!$A$1:$A$200,Tabulation!$A17,'Converted Crash summary'!$B$1:$B$200)</f>
        <v>0</v>
      </c>
      <c r="D53" s="25">
        <f>SUMIF('Converted Crash summary'!$A$1:$A$200,Tabulation!$A17,'Converted Crash summary'!$C$1:$C$200)</f>
        <v>0</v>
      </c>
      <c r="E53" s="25">
        <f>SUMIF('Converted Crash summary'!$A14:$A213,Tabulation!$A17,'Converted Crash summary'!$D$1:$D$200)</f>
        <v>0</v>
      </c>
      <c r="F53" s="25">
        <f t="shared" si="5"/>
        <v>0</v>
      </c>
      <c r="G53" s="29">
        <f t="shared" si="7"/>
        <v>0</v>
      </c>
      <c r="L53" s="2"/>
    </row>
    <row r="54" spans="1:12" s="21" customFormat="1" hidden="1" x14ac:dyDescent="0.2">
      <c r="A54" s="21" t="str">
        <f t="shared" si="6"/>
        <v>Haz_15 Infrastructure</v>
      </c>
      <c r="C54" s="25">
        <f>SUMIF('Converted Crash summary'!$A$1:$A$200,Tabulation!$A18,'Converted Crash summary'!$B$1:$B$200)</f>
        <v>0</v>
      </c>
      <c r="D54" s="25">
        <f>SUMIF('Converted Crash summary'!$A$1:$A$200,Tabulation!$A18,'Converted Crash summary'!$C$1:$C$200)</f>
        <v>0</v>
      </c>
      <c r="E54" s="25">
        <f>SUMIF('Converted Crash summary'!$A15:$A214,Tabulation!$A18,'Converted Crash summary'!$D$1:$D$200)</f>
        <v>0</v>
      </c>
      <c r="F54" s="25">
        <f t="shared" si="5"/>
        <v>0</v>
      </c>
      <c r="G54" s="29">
        <f t="shared" si="7"/>
        <v>0</v>
      </c>
      <c r="L54" s="2"/>
    </row>
    <row r="55" spans="1:12" s="21" customFormat="1" hidden="1" x14ac:dyDescent="0.2">
      <c r="A55" s="21" t="str">
        <f t="shared" si="6"/>
        <v>Haz_16 Maintenance</v>
      </c>
      <c r="C55" s="25">
        <f>SUMIF('Converted Crash summary'!$A$1:$A$200,Tabulation!$A19,'Converted Crash summary'!$B$1:$B$200)</f>
        <v>0</v>
      </c>
      <c r="D55" s="25">
        <f>SUMIF('Converted Crash summary'!$A$1:$A$200,Tabulation!$A19,'Converted Crash summary'!$C$1:$C$200)</f>
        <v>0</v>
      </c>
      <c r="E55" s="25">
        <f>SUMIF('Converted Crash summary'!$A16:$A215,Tabulation!$A19,'Converted Crash summary'!$D$1:$D$200)</f>
        <v>0</v>
      </c>
      <c r="F55" s="25">
        <f t="shared" si="5"/>
        <v>0</v>
      </c>
      <c r="G55" s="29">
        <f t="shared" si="7"/>
        <v>0</v>
      </c>
      <c r="L55" s="2"/>
    </row>
    <row r="56" spans="1:12" s="21" customFormat="1" hidden="1" x14ac:dyDescent="0.2">
      <c r="A56" s="21" t="str">
        <f t="shared" si="6"/>
        <v>Haz_17 Debris/Animal</v>
      </c>
      <c r="C56" s="25">
        <f>SUMIF('Converted Crash summary'!$A$1:$A$200,Tabulation!$A20,'Converted Crash summary'!$B$1:$B$200)</f>
        <v>0</v>
      </c>
      <c r="D56" s="25">
        <f>SUMIF('Converted Crash summary'!$A$1:$A$200,Tabulation!$A20,'Converted Crash summary'!$C$1:$C$200)</f>
        <v>0</v>
      </c>
      <c r="E56" s="25">
        <f>SUMIF('Converted Crash summary'!$A17:$A216,Tabulation!$A20,'Converted Crash summary'!$D$1:$D$200)</f>
        <v>0</v>
      </c>
      <c r="F56" s="25">
        <f t="shared" si="5"/>
        <v>0</v>
      </c>
      <c r="G56" s="29">
        <f t="shared" si="7"/>
        <v>0</v>
      </c>
      <c r="L56" s="2"/>
    </row>
    <row r="57" spans="1:12" s="21" customFormat="1" hidden="1" x14ac:dyDescent="0.2">
      <c r="A57" s="21" t="str">
        <f t="shared" si="6"/>
        <v>Haz_18 Pedestrians / Cyclists</v>
      </c>
      <c r="C57" s="25">
        <f>SUMIF('Converted Crash summary'!$A$1:$A$200,Tabulation!$A21,'Converted Crash summary'!$B$1:$B$200)</f>
        <v>0</v>
      </c>
      <c r="D57" s="25">
        <f>SUMIF('Converted Crash summary'!$A$1:$A$200,Tabulation!$A21,'Converted Crash summary'!$C$1:$C$200)</f>
        <v>0</v>
      </c>
      <c r="E57" s="25">
        <f>SUMIF('Converted Crash summary'!$A18:$A217,Tabulation!$A21,'Converted Crash summary'!$D$1:$D$200)</f>
        <v>0</v>
      </c>
      <c r="F57" s="25">
        <f t="shared" si="5"/>
        <v>0</v>
      </c>
      <c r="G57" s="29">
        <f t="shared" si="7"/>
        <v>0</v>
      </c>
      <c r="L57" s="2"/>
    </row>
    <row r="58" spans="1:12" s="21" customFormat="1" hidden="1" x14ac:dyDescent="0.2">
      <c r="A58" s="21" t="str">
        <f t="shared" si="6"/>
        <v>Haz_19 Terrorism and Vandalism</v>
      </c>
      <c r="C58" s="25">
        <f>SUMIF('Converted Crash summary'!$A$1:$A$200,Tabulation!$A22,'Converted Crash summary'!$B$1:$B$200)</f>
        <v>0</v>
      </c>
      <c r="D58" s="25">
        <f>SUMIF('Converted Crash summary'!$A$1:$A$200,Tabulation!$A22,'Converted Crash summary'!$C$1:$C$200)</f>
        <v>0</v>
      </c>
      <c r="E58" s="25">
        <f>SUMIF('Converted Crash summary'!$A19:$A218,Tabulation!$A22,'Converted Crash summary'!$D$1:$D$200)</f>
        <v>0</v>
      </c>
      <c r="F58" s="25">
        <f t="shared" si="5"/>
        <v>0</v>
      </c>
      <c r="G58" s="29">
        <f t="shared" si="7"/>
        <v>0</v>
      </c>
      <c r="L58" s="2"/>
    </row>
    <row r="59" spans="1:12" s="21" customFormat="1" hidden="1" x14ac:dyDescent="0.2">
      <c r="A59" s="21" t="str">
        <f t="shared" si="6"/>
        <v>Haz_20 Health deteriation of vehicle occupant</v>
      </c>
      <c r="C59" s="25">
        <f>SUMIF('Converted Crash summary'!$A$1:$A$200,Tabulation!$A23,'Converted Crash summary'!$B$1:$B$200)</f>
        <v>0</v>
      </c>
      <c r="D59" s="25">
        <f>SUMIF('Converted Crash summary'!$A$1:$A$200,Tabulation!$A23,'Converted Crash summary'!$C$1:$C$200)</f>
        <v>0</v>
      </c>
      <c r="E59" s="25">
        <f>SUMIF('Converted Crash summary'!$A20:$A219,Tabulation!$A23,'Converted Crash summary'!$D$1:$D$200)</f>
        <v>0</v>
      </c>
      <c r="F59" s="25">
        <f t="shared" si="5"/>
        <v>0</v>
      </c>
      <c r="G59" s="29">
        <f t="shared" si="7"/>
        <v>0</v>
      </c>
      <c r="L59" s="2"/>
    </row>
    <row r="60" spans="1:12" s="21" customFormat="1" hidden="1" x14ac:dyDescent="0.2">
      <c r="A60" s="21" t="str">
        <f t="shared" si="6"/>
        <v>Haz_21 In-vehicle environment / operation</v>
      </c>
      <c r="C60" s="25">
        <f>SUMIF('Converted Crash summary'!$A$1:$A$200,Tabulation!$A24,'Converted Crash summary'!$B$1:$B$200)</f>
        <v>0</v>
      </c>
      <c r="D60" s="25">
        <f>SUMIF('Converted Crash summary'!$A$1:$A$200,Tabulation!$A24,'Converted Crash summary'!$C$1:$C$200)</f>
        <v>0</v>
      </c>
      <c r="E60" s="25">
        <f>SUMIF('Converted Crash summary'!$A21:$A220,Tabulation!$A24,'Converted Crash summary'!$D$1:$D$200)</f>
        <v>0</v>
      </c>
      <c r="F60" s="25">
        <f t="shared" si="5"/>
        <v>0</v>
      </c>
      <c r="G60" s="29">
        <f t="shared" si="7"/>
        <v>0</v>
      </c>
      <c r="L60" s="2"/>
    </row>
    <row r="61" spans="1:12" s="21" customFormat="1" hidden="1" x14ac:dyDescent="0.2">
      <c r="A61" s="21" t="str">
        <f t="shared" si="6"/>
        <v>Haz_22 Extra-vehicle environment</v>
      </c>
      <c r="C61" s="25">
        <f>SUMIF('Converted Crash summary'!$A$1:$A$200,Tabulation!$A25,'Converted Crash summary'!$B$1:$B$200)</f>
        <v>0</v>
      </c>
      <c r="D61" s="25">
        <f>SUMIF('Converted Crash summary'!$A$1:$A$200,Tabulation!$A25,'Converted Crash summary'!$C$1:$C$200)</f>
        <v>0</v>
      </c>
      <c r="E61" s="25">
        <f>SUMIF('Converted Crash summary'!$A22:$A221,Tabulation!$A25,'Converted Crash summary'!$D$1:$D$200)</f>
        <v>0</v>
      </c>
      <c r="F61" s="25">
        <f t="shared" si="5"/>
        <v>0</v>
      </c>
      <c r="G61" s="29">
        <f t="shared" si="7"/>
        <v>0</v>
      </c>
      <c r="L61" s="2"/>
    </row>
    <row r="62" spans="1:12" s="21" customFormat="1" hidden="1" x14ac:dyDescent="0.2">
      <c r="A62" s="21" t="str">
        <f t="shared" si="6"/>
        <v>Haz_23 Delayed Assistance</v>
      </c>
      <c r="C62" s="25">
        <f>SUMIF('Converted Crash summary'!$A$1:$A$200,Tabulation!$A26,'Converted Crash summary'!$B$1:$B$200)</f>
        <v>0</v>
      </c>
      <c r="D62" s="25">
        <f>SUMIF('Converted Crash summary'!$A$1:$A$200,Tabulation!$A26,'Converted Crash summary'!$C$1:$C$200)</f>
        <v>0</v>
      </c>
      <c r="E62" s="25">
        <f>SUMIF('Converted Crash summary'!$A23:$A222,Tabulation!$A26,'Converted Crash summary'!$D$1:$D$200)</f>
        <v>0</v>
      </c>
      <c r="F62" s="25">
        <f t="shared" si="5"/>
        <v>0</v>
      </c>
      <c r="G62" s="29">
        <f t="shared" si="7"/>
        <v>0</v>
      </c>
      <c r="L62" s="2"/>
    </row>
    <row r="63" spans="1:12" s="21" customFormat="1" hidden="1" x14ac:dyDescent="0.2">
      <c r="A63" s="21" t="str">
        <f t="shared" si="6"/>
        <v>Haz_24 Stopping Bays</v>
      </c>
      <c r="C63" s="25">
        <f>SUMIF('Converted Crash summary'!$A$1:$A$200,Tabulation!$A27,'Converted Crash summary'!$B$1:$B$200)</f>
        <v>0</v>
      </c>
      <c r="D63" s="25">
        <f>SUMIF('Converted Crash summary'!$A$1:$A$200,Tabulation!$A27,'Converted Crash summary'!$C$1:$C$200)</f>
        <v>0</v>
      </c>
      <c r="E63" s="25">
        <f>SUMIF('Converted Crash summary'!$A24:$A223,Tabulation!$A27,'Converted Crash summary'!$D$1:$D$200)</f>
        <v>0</v>
      </c>
      <c r="F63" s="25">
        <f t="shared" si="5"/>
        <v>0</v>
      </c>
      <c r="G63" s="29">
        <f t="shared" si="7"/>
        <v>0</v>
      </c>
      <c r="L63" s="2"/>
    </row>
    <row r="64" spans="1:12" s="21" customFormat="1" hidden="1" x14ac:dyDescent="0.2">
      <c r="A64" s="21" t="str">
        <f t="shared" si="6"/>
        <v>Haz_25 System Issues</v>
      </c>
      <c r="C64" s="25">
        <f>SUMIF('Converted Crash summary'!$A$1:$A$200,Tabulation!$A28,'Converted Crash summary'!$B$1:$B$200)</f>
        <v>0</v>
      </c>
      <c r="D64" s="25">
        <f>SUMIF('Converted Crash summary'!$A$1:$A$200,Tabulation!$A28,'Converted Crash summary'!$C$1:$C$200)</f>
        <v>0</v>
      </c>
      <c r="E64" s="25">
        <f>SUMIF('Converted Crash summary'!$A25:$A224,Tabulation!$A28,'Converted Crash summary'!$D$1:$D$200)</f>
        <v>0</v>
      </c>
      <c r="F64" s="25">
        <f t="shared" si="5"/>
        <v>0</v>
      </c>
      <c r="G64" s="29">
        <f t="shared" si="7"/>
        <v>0</v>
      </c>
      <c r="L64" s="2"/>
    </row>
    <row r="65" spans="1:12" s="21" customFormat="1" hidden="1" x14ac:dyDescent="0.2">
      <c r="A65" s="21" t="str">
        <f t="shared" si="6"/>
        <v>Haz_26 Lane closures</v>
      </c>
      <c r="C65" s="25">
        <f>SUMIF('Converted Crash summary'!$A$1:$A$200,Tabulation!$A29,'Converted Crash summary'!$B$1:$B$200)</f>
        <v>0</v>
      </c>
      <c r="D65" s="25">
        <f>SUMIF('Converted Crash summary'!$A$1:$A$200,Tabulation!$A29,'Converted Crash summary'!$C$1:$C$200)</f>
        <v>0</v>
      </c>
      <c r="E65" s="25">
        <f>SUMIF('Converted Crash summary'!$A26:$A225,Tabulation!$A29,'Converted Crash summary'!$D$1:$D$200)</f>
        <v>0</v>
      </c>
      <c r="F65" s="25">
        <f t="shared" si="5"/>
        <v>0</v>
      </c>
      <c r="G65" s="29">
        <f t="shared" si="7"/>
        <v>0</v>
      </c>
      <c r="L65" s="2"/>
    </row>
    <row r="66" spans="1:12" s="21" customFormat="1" hidden="1" x14ac:dyDescent="0.2">
      <c r="A66" s="21" t="str">
        <f t="shared" si="6"/>
        <v>Haz_27 Driver Comprehension</v>
      </c>
      <c r="C66" s="25">
        <f>SUMIF('Converted Crash summary'!$A$1:$A$200,Tabulation!$A30,'Converted Crash summary'!$B$1:$B$200)</f>
        <v>0</v>
      </c>
      <c r="D66" s="25">
        <f>SUMIF('Converted Crash summary'!$A$1:$A$200,Tabulation!$A30,'Converted Crash summary'!$C$1:$C$200)</f>
        <v>0</v>
      </c>
      <c r="E66" s="25">
        <f>SUMIF('Converted Crash summary'!$A27:$A226,Tabulation!$A30,'Converted Crash summary'!$D$1:$D$200)</f>
        <v>0</v>
      </c>
      <c r="F66" s="25">
        <f t="shared" si="5"/>
        <v>0</v>
      </c>
      <c r="G66" s="29">
        <f t="shared" si="7"/>
        <v>0</v>
      </c>
      <c r="L66" s="2"/>
    </row>
    <row r="67" spans="1:12" s="21" customFormat="1" hidden="1" x14ac:dyDescent="0.2">
      <c r="A67" s="21" t="str">
        <f t="shared" si="6"/>
        <v>HAZ_28 Vehicle stops on Emergency Lane</v>
      </c>
      <c r="C67" s="25">
        <f ca="1">SUMIF('Converted Crash summary'!$A$1:$A$200,Tabulation!$A31,'Converted Crash summary'!$B$2:$B$200)</f>
        <v>0</v>
      </c>
      <c r="D67" s="25">
        <f ca="1">SUMIF('Converted Crash summary'!$A$1:$A$200,Tabulation!$A31,'Converted Crash summary'!$C$2:$C$200)</f>
        <v>0</v>
      </c>
      <c r="E67" s="25">
        <f ca="1">SUMIF('Converted Crash summary'!$A28:$A227,Tabulation!$A31,'Converted Crash summary'!$D$2:$D$200)</f>
        <v>0</v>
      </c>
      <c r="F67" s="25">
        <f t="shared" ca="1" si="5"/>
        <v>0</v>
      </c>
      <c r="G67" s="29">
        <f t="shared" ca="1" si="7"/>
        <v>0</v>
      </c>
      <c r="L67" s="2"/>
    </row>
    <row r="68" spans="1:12" s="21" customFormat="1" hidden="1" x14ac:dyDescent="0.2">
      <c r="A68" s="21" t="str">
        <f>A32</f>
        <v>Haz 01 &amp; Haz_14 Loss of Control/Drift off Carriageway</v>
      </c>
      <c r="C68" s="25">
        <f ca="1">SUMIF('Converted Crash summary'!$A$1:$A$200,Tabulation!$A32,'Converted Crash summary'!$B$2:$B$200)</f>
        <v>0</v>
      </c>
      <c r="D68" s="25">
        <f ca="1">SUMIF('Converted Crash summary'!$A$1:$A$200,Tabulation!$A32,'Converted Crash summary'!$C$2:$C$200)</f>
        <v>0</v>
      </c>
      <c r="E68" s="25">
        <f ca="1">SUMIF('Converted Crash summary'!$A29:$A228,Tabulation!$A32,'Converted Crash summary'!$D$2:$D$200)</f>
        <v>0</v>
      </c>
      <c r="F68" s="25">
        <f t="shared" ref="F68" ca="1" si="8">C68*10+D68+E68*0.1</f>
        <v>0</v>
      </c>
      <c r="G68" s="29">
        <f t="shared" ca="1" si="7"/>
        <v>0</v>
      </c>
      <c r="L68" s="2"/>
    </row>
    <row r="69" spans="1:12" s="21" customFormat="1" hidden="1" x14ac:dyDescent="0.2">
      <c r="A69" s="2"/>
      <c r="B69" s="2"/>
      <c r="E69" s="22" t="s">
        <v>938</v>
      </c>
      <c r="F69" s="25">
        <f ca="1">SUM(F40:F68)</f>
        <v>0</v>
      </c>
      <c r="L69" s="2"/>
    </row>
    <row r="70" spans="1:12" s="21" customFormat="1" hidden="1" x14ac:dyDescent="0.2">
      <c r="A70" s="2"/>
      <c r="B70" s="2"/>
      <c r="C70" s="2"/>
      <c r="D70" s="2"/>
      <c r="E70" s="2"/>
      <c r="L70" s="2"/>
    </row>
    <row r="71" spans="1:12" s="21" customFormat="1" hidden="1" x14ac:dyDescent="0.2">
      <c r="A71" s="2"/>
      <c r="B71" s="2"/>
      <c r="C71" s="2"/>
      <c r="D71" s="2"/>
      <c r="E71" s="2"/>
      <c r="L71" s="2"/>
    </row>
    <row r="72" spans="1:12" s="21" customFormat="1" x14ac:dyDescent="0.2">
      <c r="A72" s="2"/>
      <c r="B72" s="2"/>
      <c r="C72" s="2"/>
      <c r="D72" s="2"/>
      <c r="E72" s="2"/>
      <c r="L72" s="2"/>
    </row>
    <row r="73" spans="1:12" s="21" customFormat="1" x14ac:dyDescent="0.2">
      <c r="A73" s="2"/>
      <c r="B73" s="2"/>
      <c r="C73" s="2"/>
      <c r="D73" s="2"/>
      <c r="E73" s="2"/>
      <c r="L73" s="2"/>
    </row>
    <row r="74" spans="1:12" s="21" customFormat="1" x14ac:dyDescent="0.2">
      <c r="A74" s="2"/>
      <c r="B74" s="2"/>
      <c r="C74" s="2"/>
      <c r="D74" s="2"/>
      <c r="E74" s="2"/>
      <c r="L74" s="2"/>
    </row>
    <row r="75" spans="1:12" s="21" customFormat="1" x14ac:dyDescent="0.2">
      <c r="A75" s="2"/>
      <c r="B75" s="2"/>
      <c r="C75" s="2"/>
      <c r="D75" s="2"/>
      <c r="E75" s="2"/>
      <c r="L75" s="2"/>
    </row>
    <row r="76" spans="1:12" s="21" customFormat="1" x14ac:dyDescent="0.2">
      <c r="A76" s="2"/>
      <c r="B76" s="2"/>
      <c r="C76" s="2"/>
      <c r="D76" s="2"/>
      <c r="E76" s="2"/>
      <c r="L76" s="2"/>
    </row>
    <row r="77" spans="1:12" s="21" customFormat="1" x14ac:dyDescent="0.2">
      <c r="A77" s="2"/>
      <c r="B77" s="2"/>
      <c r="C77" s="2"/>
      <c r="D77" s="2"/>
      <c r="E77" s="2"/>
      <c r="L77" s="2"/>
    </row>
    <row r="78" spans="1:12" s="21" customFormat="1" x14ac:dyDescent="0.2">
      <c r="A78" s="2"/>
      <c r="B78" s="2"/>
      <c r="C78" s="2"/>
      <c r="D78" s="2"/>
      <c r="E78" s="2"/>
      <c r="L78" s="2"/>
    </row>
    <row r="79" spans="1:12" s="21" customFormat="1" x14ac:dyDescent="0.2">
      <c r="A79" s="2"/>
      <c r="B79" s="2"/>
      <c r="C79" s="2"/>
      <c r="D79" s="2"/>
      <c r="E79" s="2"/>
      <c r="L79" s="2"/>
    </row>
    <row r="80" spans="1:12" s="21" customFormat="1" x14ac:dyDescent="0.2">
      <c r="A80" s="2"/>
      <c r="B80" s="2"/>
      <c r="C80" s="2"/>
      <c r="D80" s="2"/>
      <c r="E80" s="2"/>
      <c r="L80" s="2"/>
    </row>
    <row r="81" spans="1:12" s="21" customFormat="1" x14ac:dyDescent="0.2">
      <c r="A81" s="2"/>
      <c r="B81" s="2"/>
      <c r="C81" s="2"/>
      <c r="D81" s="2"/>
      <c r="E81" s="2"/>
      <c r="L81" s="2"/>
    </row>
    <row r="82" spans="1:12" s="21" customFormat="1" x14ac:dyDescent="0.2">
      <c r="A82" s="2"/>
      <c r="B82" s="2"/>
      <c r="C82" s="2"/>
      <c r="D82" s="2"/>
      <c r="E82" s="2"/>
      <c r="L82" s="2"/>
    </row>
    <row r="83" spans="1:12" s="21" customFormat="1" x14ac:dyDescent="0.2">
      <c r="A83" s="2"/>
      <c r="B83" s="2"/>
      <c r="C83" s="2"/>
      <c r="D83" s="2"/>
      <c r="E83" s="2"/>
      <c r="L83" s="2"/>
    </row>
    <row r="84" spans="1:12" s="21" customFormat="1" x14ac:dyDescent="0.2">
      <c r="A84" s="2"/>
      <c r="B84" s="2"/>
      <c r="C84" s="2"/>
      <c r="D84" s="2"/>
      <c r="E84" s="2"/>
      <c r="L84" s="2"/>
    </row>
    <row r="85" spans="1:12" s="21" customFormat="1" x14ac:dyDescent="0.2">
      <c r="A85" s="2"/>
      <c r="B85" s="2"/>
      <c r="C85" s="2"/>
      <c r="D85" s="2"/>
      <c r="E85" s="2"/>
      <c r="L85" s="2"/>
    </row>
    <row r="86" spans="1:12" s="21" customFormat="1" x14ac:dyDescent="0.2">
      <c r="A86" s="2"/>
      <c r="B86" s="2"/>
      <c r="C86" s="2"/>
      <c r="D86" s="2"/>
      <c r="E86" s="2"/>
      <c r="L86" s="2"/>
    </row>
    <row r="87" spans="1:12" s="21" customFormat="1" x14ac:dyDescent="0.2">
      <c r="A87" s="2"/>
      <c r="B87" s="2"/>
      <c r="C87" s="2"/>
      <c r="D87" s="2"/>
      <c r="E87" s="2"/>
      <c r="L87" s="2"/>
    </row>
    <row r="88" spans="1:12" s="21" customFormat="1" x14ac:dyDescent="0.2">
      <c r="A88" s="2"/>
      <c r="B88" s="2"/>
      <c r="C88" s="2"/>
      <c r="D88" s="2"/>
      <c r="E88" s="2"/>
      <c r="L88" s="2"/>
    </row>
    <row r="89" spans="1:12" s="21" customFormat="1" x14ac:dyDescent="0.2">
      <c r="A89" s="2"/>
      <c r="B89" s="2"/>
      <c r="C89" s="2"/>
      <c r="D89" s="2"/>
      <c r="E89" s="2"/>
      <c r="L89" s="2"/>
    </row>
    <row r="90" spans="1:12" s="21" customFormat="1" x14ac:dyDescent="0.2">
      <c r="A90" s="2"/>
      <c r="B90" s="2"/>
      <c r="C90" s="2"/>
      <c r="D90" s="2"/>
      <c r="E90" s="2"/>
      <c r="L90" s="2"/>
    </row>
    <row r="91" spans="1:12" s="21" customFormat="1" x14ac:dyDescent="0.2">
      <c r="A91" s="2"/>
      <c r="B91" s="2"/>
      <c r="C91" s="2"/>
      <c r="D91" s="2"/>
      <c r="E91" s="2"/>
      <c r="L91" s="2"/>
    </row>
    <row r="92" spans="1:12" s="21" customFormat="1" x14ac:dyDescent="0.2">
      <c r="A92" s="2"/>
      <c r="B92" s="2"/>
      <c r="C92" s="2"/>
      <c r="D92" s="2"/>
      <c r="E92" s="2"/>
      <c r="L92" s="2"/>
    </row>
    <row r="93" spans="1:12" s="21" customFormat="1" x14ac:dyDescent="0.2">
      <c r="A93" s="2"/>
      <c r="B93" s="2"/>
      <c r="C93" s="2"/>
      <c r="D93" s="2"/>
      <c r="E93" s="2"/>
      <c r="L93" s="2"/>
    </row>
    <row r="94" spans="1:12" s="21" customFormat="1" x14ac:dyDescent="0.2">
      <c r="A94" s="2"/>
      <c r="B94" s="2"/>
      <c r="C94" s="2"/>
      <c r="D94" s="2"/>
      <c r="E94" s="2"/>
      <c r="L94" s="2"/>
    </row>
    <row r="95" spans="1:12" s="21" customFormat="1" x14ac:dyDescent="0.2">
      <c r="A95" s="2"/>
      <c r="B95" s="2"/>
      <c r="C95" s="2"/>
      <c r="D95" s="2"/>
      <c r="E95" s="2"/>
      <c r="L95" s="2"/>
    </row>
    <row r="96" spans="1:12" s="21" customFormat="1" x14ac:dyDescent="0.2">
      <c r="A96" s="2"/>
      <c r="B96" s="2"/>
      <c r="C96" s="2"/>
      <c r="D96" s="2"/>
      <c r="E96" s="2"/>
      <c r="L96" s="2"/>
    </row>
    <row r="97" spans="1:12" s="21" customFormat="1" x14ac:dyDescent="0.2">
      <c r="A97" s="2"/>
      <c r="B97" s="2"/>
      <c r="C97" s="2"/>
      <c r="D97" s="2"/>
      <c r="E97" s="2"/>
      <c r="L97" s="2"/>
    </row>
    <row r="98" spans="1:12" s="21" customFormat="1" x14ac:dyDescent="0.2">
      <c r="A98" s="2"/>
      <c r="B98" s="2"/>
      <c r="C98" s="2"/>
      <c r="D98" s="2"/>
      <c r="E98" s="2"/>
      <c r="L98" s="2"/>
    </row>
    <row r="99" spans="1:12" s="21" customFormat="1" x14ac:dyDescent="0.2">
      <c r="A99" s="2"/>
      <c r="B99" s="2"/>
      <c r="C99" s="2"/>
      <c r="D99" s="2"/>
      <c r="E99" s="2"/>
      <c r="L99" s="2"/>
    </row>
    <row r="100" spans="1:12" s="21" customFormat="1" x14ac:dyDescent="0.2">
      <c r="A100" s="2"/>
      <c r="B100" s="2"/>
      <c r="C100" s="2"/>
      <c r="D100" s="2"/>
      <c r="E100" s="2"/>
      <c r="L100" s="2"/>
    </row>
    <row r="101" spans="1:12" s="21" customFormat="1" x14ac:dyDescent="0.2">
      <c r="A101" s="2"/>
      <c r="B101" s="2"/>
      <c r="C101" s="2"/>
      <c r="D101" s="2"/>
      <c r="E101" s="2"/>
      <c r="L101" s="2"/>
    </row>
    <row r="102" spans="1:12" s="21" customFormat="1" x14ac:dyDescent="0.2">
      <c r="A102" s="2"/>
      <c r="B102" s="2"/>
      <c r="C102" s="2"/>
      <c r="D102" s="2"/>
      <c r="E102" s="2"/>
      <c r="L102" s="2"/>
    </row>
    <row r="103" spans="1:12" s="21" customFormat="1" x14ac:dyDescent="0.2">
      <c r="A103" s="2"/>
      <c r="B103" s="2"/>
      <c r="C103" s="2"/>
      <c r="D103" s="2"/>
      <c r="E103" s="2"/>
      <c r="L103" s="2"/>
    </row>
    <row r="104" spans="1:12" s="21" customFormat="1" x14ac:dyDescent="0.2">
      <c r="A104" s="2"/>
      <c r="B104" s="2"/>
      <c r="C104" s="2"/>
      <c r="D104" s="2"/>
      <c r="E104" s="2"/>
      <c r="L104" s="2"/>
    </row>
    <row r="105" spans="1:12" s="21" customFormat="1" x14ac:dyDescent="0.2">
      <c r="A105" s="2"/>
      <c r="B105" s="2"/>
      <c r="C105" s="2"/>
      <c r="D105" s="2"/>
      <c r="E105" s="2"/>
      <c r="L105" s="2"/>
    </row>
    <row r="106" spans="1:12" s="21" customFormat="1" x14ac:dyDescent="0.2">
      <c r="A106" s="2"/>
      <c r="B106" s="2"/>
      <c r="C106" s="2"/>
      <c r="D106" s="2"/>
      <c r="E106" s="2"/>
      <c r="L106" s="2"/>
    </row>
    <row r="107" spans="1:12" s="21" customFormat="1" x14ac:dyDescent="0.2">
      <c r="A107" s="2"/>
      <c r="B107" s="2"/>
      <c r="C107" s="2"/>
      <c r="D107" s="2"/>
      <c r="E107" s="2"/>
      <c r="L107" s="2"/>
    </row>
    <row r="108" spans="1:12" s="21" customFormat="1" x14ac:dyDescent="0.2">
      <c r="A108" s="2"/>
      <c r="B108" s="2"/>
      <c r="C108" s="2"/>
      <c r="D108" s="2"/>
      <c r="E108" s="2"/>
      <c r="L108" s="2"/>
    </row>
    <row r="109" spans="1:12" s="21" customFormat="1" x14ac:dyDescent="0.2">
      <c r="A109" s="2"/>
      <c r="B109" s="2"/>
      <c r="C109" s="2"/>
      <c r="D109" s="2"/>
      <c r="E109" s="2"/>
      <c r="L109" s="2"/>
    </row>
    <row r="110" spans="1:12" s="21" customFormat="1" x14ac:dyDescent="0.2">
      <c r="A110" s="2"/>
      <c r="B110" s="2"/>
      <c r="C110" s="2"/>
      <c r="D110" s="2"/>
      <c r="E110" s="2"/>
      <c r="L110" s="2"/>
    </row>
    <row r="111" spans="1:12" s="21" customFormat="1" x14ac:dyDescent="0.2">
      <c r="A111" s="2"/>
      <c r="B111" s="2"/>
      <c r="C111" s="2"/>
      <c r="D111" s="2"/>
      <c r="E111" s="2"/>
      <c r="L111" s="2"/>
    </row>
    <row r="112" spans="1:12" s="21" customFormat="1" x14ac:dyDescent="0.2">
      <c r="A112" s="2"/>
      <c r="B112" s="2"/>
      <c r="C112" s="2"/>
      <c r="D112" s="2"/>
      <c r="E112" s="2"/>
      <c r="L112" s="2"/>
    </row>
    <row r="113" spans="1:12" s="21" customFormat="1" x14ac:dyDescent="0.2">
      <c r="A113" s="2"/>
      <c r="B113" s="2"/>
      <c r="C113" s="2"/>
      <c r="D113" s="2"/>
      <c r="E113" s="2"/>
      <c r="L113" s="2"/>
    </row>
    <row r="114" spans="1:12" s="21" customFormat="1" x14ac:dyDescent="0.2">
      <c r="A114" s="2"/>
      <c r="B114" s="2"/>
      <c r="C114" s="2"/>
      <c r="D114" s="2"/>
      <c r="E114" s="2"/>
      <c r="L114" s="2"/>
    </row>
    <row r="115" spans="1:12" s="21" customFormat="1" x14ac:dyDescent="0.2">
      <c r="A115" s="2"/>
      <c r="B115" s="2"/>
      <c r="C115" s="2"/>
      <c r="D115" s="2"/>
      <c r="E115" s="2"/>
      <c r="L115" s="2"/>
    </row>
    <row r="116" spans="1:12" s="21" customFormat="1" x14ac:dyDescent="0.2">
      <c r="A116" s="2"/>
      <c r="B116" s="2"/>
      <c r="C116" s="2"/>
      <c r="D116" s="2"/>
      <c r="E116" s="2"/>
      <c r="L116" s="2"/>
    </row>
    <row r="117" spans="1:12" s="21" customFormat="1" x14ac:dyDescent="0.2">
      <c r="A117" s="2"/>
      <c r="B117" s="2"/>
      <c r="C117" s="2"/>
      <c r="D117" s="2"/>
      <c r="E117" s="2"/>
      <c r="L117" s="2"/>
    </row>
    <row r="118" spans="1:12" s="21" customFormat="1" x14ac:dyDescent="0.2">
      <c r="A118" s="2"/>
      <c r="B118" s="2"/>
      <c r="C118" s="2"/>
      <c r="D118" s="2"/>
      <c r="E118" s="2"/>
      <c r="L118" s="2"/>
    </row>
    <row r="119" spans="1:12" s="21" customFormat="1" x14ac:dyDescent="0.2">
      <c r="A119" s="2"/>
      <c r="B119" s="2"/>
      <c r="C119" s="2"/>
      <c r="D119" s="2"/>
      <c r="E119" s="2"/>
      <c r="L119" s="2"/>
    </row>
    <row r="120" spans="1:12" s="21" customFormat="1" x14ac:dyDescent="0.2">
      <c r="A120" s="2"/>
      <c r="B120" s="2"/>
      <c r="C120" s="2"/>
      <c r="D120" s="2"/>
      <c r="E120" s="2"/>
      <c r="L120" s="2"/>
    </row>
    <row r="121" spans="1:12" s="21" customFormat="1" x14ac:dyDescent="0.2">
      <c r="A121" s="2"/>
      <c r="B121" s="2"/>
      <c r="C121" s="2"/>
      <c r="D121" s="2"/>
      <c r="E121" s="2"/>
      <c r="L121" s="2"/>
    </row>
    <row r="122" spans="1:12" s="21" customFormat="1" x14ac:dyDescent="0.2">
      <c r="A122" s="2"/>
      <c r="B122" s="2"/>
      <c r="C122" s="2"/>
      <c r="D122" s="2"/>
      <c r="E122" s="2"/>
      <c r="L122" s="2"/>
    </row>
    <row r="123" spans="1:12" s="21" customFormat="1" x14ac:dyDescent="0.2">
      <c r="A123" s="2"/>
      <c r="B123" s="2"/>
      <c r="C123" s="2"/>
      <c r="D123" s="2"/>
      <c r="E123" s="2"/>
      <c r="L123" s="2"/>
    </row>
    <row r="124" spans="1:12" s="21" customFormat="1" x14ac:dyDescent="0.2">
      <c r="A124" s="2"/>
      <c r="B124" s="2"/>
      <c r="C124" s="2"/>
      <c r="D124" s="2"/>
      <c r="E124" s="2"/>
      <c r="L124" s="2"/>
    </row>
    <row r="125" spans="1:12" s="21" customFormat="1" x14ac:dyDescent="0.2">
      <c r="A125" s="2"/>
      <c r="B125" s="2"/>
      <c r="C125" s="2"/>
      <c r="D125" s="2"/>
      <c r="E125" s="2"/>
      <c r="L125" s="2"/>
    </row>
    <row r="126" spans="1:12" s="21" customFormat="1" x14ac:dyDescent="0.2">
      <c r="A126" s="2"/>
      <c r="B126" s="2"/>
      <c r="C126" s="2"/>
      <c r="D126" s="2"/>
      <c r="E126" s="2"/>
      <c r="L126" s="2"/>
    </row>
    <row r="127" spans="1:12" s="21" customFormat="1" x14ac:dyDescent="0.2">
      <c r="A127" s="2"/>
      <c r="B127" s="2"/>
      <c r="C127" s="2"/>
      <c r="D127" s="2"/>
      <c r="E127" s="2"/>
      <c r="L127" s="2"/>
    </row>
    <row r="128" spans="1:12" s="21" customFormat="1" x14ac:dyDescent="0.2">
      <c r="A128" s="2"/>
      <c r="B128" s="2"/>
      <c r="C128" s="2"/>
      <c r="D128" s="2"/>
      <c r="E128" s="2"/>
      <c r="L128" s="2"/>
    </row>
    <row r="129" spans="1:12" s="21" customFormat="1" x14ac:dyDescent="0.2">
      <c r="A129" s="2"/>
      <c r="B129" s="2"/>
      <c r="C129" s="2"/>
      <c r="D129" s="2"/>
      <c r="E129" s="2"/>
      <c r="L129" s="2"/>
    </row>
    <row r="130" spans="1:12" s="21" customFormat="1" x14ac:dyDescent="0.2">
      <c r="A130" s="2"/>
      <c r="B130" s="2"/>
      <c r="C130" s="2"/>
      <c r="D130" s="2"/>
      <c r="E130" s="2"/>
      <c r="L130" s="2"/>
    </row>
    <row r="131" spans="1:12" s="21" customFormat="1" x14ac:dyDescent="0.2">
      <c r="A131" s="2"/>
      <c r="B131" s="2"/>
      <c r="C131" s="2"/>
      <c r="D131" s="2"/>
      <c r="E131" s="2"/>
      <c r="L131" s="2"/>
    </row>
    <row r="132" spans="1:12" s="21" customFormat="1" x14ac:dyDescent="0.2">
      <c r="A132" s="2"/>
      <c r="B132" s="2"/>
      <c r="C132" s="2"/>
      <c r="D132" s="2"/>
      <c r="E132" s="2"/>
      <c r="L132" s="2"/>
    </row>
    <row r="133" spans="1:12" s="21" customFormat="1" x14ac:dyDescent="0.2">
      <c r="A133" s="2"/>
      <c r="B133" s="2"/>
      <c r="C133" s="2"/>
      <c r="D133" s="2"/>
      <c r="E133" s="2"/>
      <c r="L133" s="2"/>
    </row>
    <row r="134" spans="1:12" s="21" customFormat="1" x14ac:dyDescent="0.2">
      <c r="A134" s="2"/>
      <c r="B134" s="2"/>
      <c r="C134" s="2"/>
      <c r="D134" s="2"/>
      <c r="E134" s="2"/>
      <c r="L134" s="2"/>
    </row>
    <row r="135" spans="1:12" s="21" customFormat="1" x14ac:dyDescent="0.2">
      <c r="A135" s="2"/>
      <c r="B135" s="2"/>
      <c r="C135" s="2"/>
      <c r="D135" s="2"/>
      <c r="E135" s="2"/>
      <c r="L135" s="2"/>
    </row>
    <row r="136" spans="1:12" s="21" customFormat="1" x14ac:dyDescent="0.2">
      <c r="A136" s="2"/>
      <c r="B136" s="2"/>
      <c r="C136" s="2"/>
      <c r="D136" s="2"/>
      <c r="E136" s="2"/>
      <c r="L136" s="2"/>
    </row>
    <row r="137" spans="1:12" s="21" customFormat="1" x14ac:dyDescent="0.2">
      <c r="A137" s="2"/>
      <c r="B137" s="2"/>
      <c r="C137" s="2"/>
      <c r="D137" s="2"/>
      <c r="E137" s="2"/>
      <c r="L137" s="2"/>
    </row>
    <row r="138" spans="1:12" s="21" customFormat="1" x14ac:dyDescent="0.2">
      <c r="A138" s="2"/>
      <c r="B138" s="2"/>
      <c r="C138" s="2"/>
      <c r="D138" s="2"/>
      <c r="E138" s="2"/>
      <c r="L138" s="2"/>
    </row>
    <row r="139" spans="1:12" s="21" customFormat="1" x14ac:dyDescent="0.2">
      <c r="A139" s="2"/>
      <c r="B139" s="2"/>
      <c r="C139" s="2"/>
      <c r="D139" s="2"/>
      <c r="E139" s="2"/>
      <c r="L139" s="2"/>
    </row>
    <row r="140" spans="1:12" s="21" customFormat="1" x14ac:dyDescent="0.2">
      <c r="A140" s="2"/>
      <c r="B140" s="2"/>
      <c r="C140" s="2"/>
      <c r="D140" s="2"/>
      <c r="E140" s="2"/>
      <c r="L140" s="2"/>
    </row>
    <row r="141" spans="1:12" s="21" customFormat="1" x14ac:dyDescent="0.2">
      <c r="A141" s="2"/>
      <c r="B141" s="2"/>
      <c r="C141" s="2"/>
      <c r="D141" s="2"/>
      <c r="E141" s="2"/>
      <c r="L141" s="2"/>
    </row>
    <row r="142" spans="1:12" s="21" customFormat="1" x14ac:dyDescent="0.2">
      <c r="A142" s="2"/>
      <c r="B142" s="2"/>
      <c r="C142" s="2"/>
      <c r="D142" s="2"/>
      <c r="E142" s="2"/>
      <c r="L142" s="2"/>
    </row>
    <row r="143" spans="1:12" s="21" customFormat="1" x14ac:dyDescent="0.2">
      <c r="A143" s="2"/>
      <c r="B143" s="2"/>
      <c r="C143" s="2"/>
      <c r="D143" s="2"/>
      <c r="E143" s="2"/>
      <c r="L143" s="2"/>
    </row>
    <row r="144" spans="1:12" s="21" customFormat="1" x14ac:dyDescent="0.2">
      <c r="A144" s="2"/>
      <c r="B144" s="2"/>
      <c r="C144" s="2"/>
      <c r="D144" s="2"/>
      <c r="E144" s="2"/>
      <c r="L144" s="2"/>
    </row>
    <row r="145" spans="12:12" s="21" customFormat="1" x14ac:dyDescent="0.2">
      <c r="L145" s="2"/>
    </row>
    <row r="146" spans="12:12" s="21" customFormat="1" x14ac:dyDescent="0.2">
      <c r="L146" s="2"/>
    </row>
    <row r="147" spans="12:12" s="21" customFormat="1" x14ac:dyDescent="0.2">
      <c r="L147" s="2"/>
    </row>
    <row r="148" spans="12:12" s="21" customFormat="1" x14ac:dyDescent="0.2">
      <c r="L148" s="2"/>
    </row>
    <row r="149" spans="12:12" s="21" customFormat="1" x14ac:dyDescent="0.2">
      <c r="L149" s="2"/>
    </row>
    <row r="150" spans="12:12" s="21" customFormat="1" x14ac:dyDescent="0.2">
      <c r="L150" s="2"/>
    </row>
    <row r="151" spans="12:12" s="21" customFormat="1" x14ac:dyDescent="0.2">
      <c r="L151" s="2"/>
    </row>
    <row r="152" spans="12:12" s="21" customFormat="1" x14ac:dyDescent="0.2">
      <c r="L152" s="2"/>
    </row>
    <row r="153" spans="12:12" s="21" customFormat="1" x14ac:dyDescent="0.2">
      <c r="L153" s="2"/>
    </row>
    <row r="154" spans="12:12" s="21" customFormat="1" x14ac:dyDescent="0.2">
      <c r="L154" s="2"/>
    </row>
    <row r="155" spans="12:12" s="21" customFormat="1" x14ac:dyDescent="0.2">
      <c r="L155" s="2"/>
    </row>
    <row r="156" spans="12:12" s="21" customFormat="1" x14ac:dyDescent="0.2">
      <c r="L156" s="2"/>
    </row>
    <row r="157" spans="12:12" s="21" customFormat="1" x14ac:dyDescent="0.2">
      <c r="L157" s="2"/>
    </row>
    <row r="158" spans="12:12" s="21" customFormat="1" x14ac:dyDescent="0.2">
      <c r="L158" s="2"/>
    </row>
    <row r="159" spans="12:12" s="21" customFormat="1" x14ac:dyDescent="0.2">
      <c r="L159" s="2"/>
    </row>
    <row r="160" spans="12:12" s="21" customFormat="1" x14ac:dyDescent="0.2">
      <c r="L160" s="2"/>
    </row>
    <row r="161" spans="12:12" s="21" customFormat="1" x14ac:dyDescent="0.2">
      <c r="L161" s="2"/>
    </row>
    <row r="162" spans="12:12" s="21" customFormat="1" x14ac:dyDescent="0.2">
      <c r="L162" s="2"/>
    </row>
    <row r="163" spans="12:12" s="21" customFormat="1" x14ac:dyDescent="0.2">
      <c r="L163" s="2"/>
    </row>
    <row r="164" spans="12:12" s="21" customFormat="1" x14ac:dyDescent="0.2">
      <c r="L164" s="2"/>
    </row>
    <row r="165" spans="12:12" s="21" customFormat="1" x14ac:dyDescent="0.2">
      <c r="L165" s="2"/>
    </row>
    <row r="166" spans="12:12" s="21" customFormat="1" x14ac:dyDescent="0.2">
      <c r="L166" s="2"/>
    </row>
    <row r="167" spans="12:12" s="21" customFormat="1" x14ac:dyDescent="0.2">
      <c r="L167" s="2"/>
    </row>
    <row r="168" spans="12:12" s="21" customFormat="1" x14ac:dyDescent="0.2">
      <c r="L168" s="2"/>
    </row>
    <row r="169" spans="12:12" s="21" customFormat="1" x14ac:dyDescent="0.2">
      <c r="L169" s="2"/>
    </row>
    <row r="170" spans="12:12" s="21" customFormat="1" x14ac:dyDescent="0.2">
      <c r="L170" s="2"/>
    </row>
    <row r="171" spans="12:12" s="21" customFormat="1" x14ac:dyDescent="0.2">
      <c r="L171" s="2"/>
    </row>
    <row r="172" spans="12:12" s="21" customFormat="1" x14ac:dyDescent="0.2">
      <c r="L172" s="2"/>
    </row>
    <row r="173" spans="12:12" s="21" customFormat="1" x14ac:dyDescent="0.2">
      <c r="L173" s="2"/>
    </row>
    <row r="174" spans="12:12" s="21" customFormat="1" x14ac:dyDescent="0.2">
      <c r="L174" s="2"/>
    </row>
    <row r="175" spans="12:12" s="21" customFormat="1" x14ac:dyDescent="0.2">
      <c r="L175" s="2"/>
    </row>
    <row r="176" spans="12:12" s="21" customFormat="1" x14ac:dyDescent="0.2">
      <c r="L176" s="2"/>
    </row>
    <row r="177" spans="1:12" s="21" customFormat="1" x14ac:dyDescent="0.2">
      <c r="A177" s="2"/>
      <c r="B177" s="2"/>
      <c r="C177" s="2"/>
      <c r="D177" s="2"/>
      <c r="E177" s="2"/>
      <c r="L177" s="2"/>
    </row>
    <row r="178" spans="1:12" s="21" customFormat="1" x14ac:dyDescent="0.2">
      <c r="A178" s="2"/>
      <c r="B178" s="2"/>
      <c r="C178" s="2"/>
      <c r="D178" s="2"/>
      <c r="E178" s="2"/>
      <c r="L178" s="2"/>
    </row>
    <row r="179" spans="1:12" s="21" customFormat="1" x14ac:dyDescent="0.2">
      <c r="A179" s="2"/>
      <c r="B179" s="2"/>
      <c r="C179" s="2"/>
      <c r="D179" s="2"/>
      <c r="E179" s="2"/>
      <c r="L179" s="2"/>
    </row>
    <row r="180" spans="1:12" s="21" customFormat="1" x14ac:dyDescent="0.2">
      <c r="A180" s="2"/>
      <c r="B180" s="2"/>
      <c r="C180" s="2"/>
      <c r="D180" s="2"/>
      <c r="E180" s="2"/>
      <c r="L180" s="2"/>
    </row>
    <row r="181" spans="1:12" s="21" customFormat="1" x14ac:dyDescent="0.2">
      <c r="A181" s="2"/>
      <c r="B181" s="2"/>
      <c r="C181" s="2"/>
      <c r="D181" s="2"/>
      <c r="E181" s="2"/>
      <c r="L181" s="2"/>
    </row>
    <row r="182" spans="1:12" s="21" customFormat="1" x14ac:dyDescent="0.2">
      <c r="A182" s="2"/>
      <c r="B182" s="2"/>
      <c r="C182" s="2"/>
      <c r="D182" s="2"/>
      <c r="E182" s="2"/>
      <c r="L182" s="2"/>
    </row>
    <row r="183" spans="1:12" s="21" customFormat="1" x14ac:dyDescent="0.2">
      <c r="A183" s="2"/>
      <c r="B183" s="2"/>
      <c r="C183" s="2"/>
      <c r="D183" s="2"/>
      <c r="E183" s="2"/>
      <c r="L183" s="2"/>
    </row>
    <row r="184" spans="1:12" s="21" customFormat="1" x14ac:dyDescent="0.2">
      <c r="A184" s="2"/>
      <c r="B184" s="2"/>
      <c r="C184" s="2"/>
      <c r="D184" s="2"/>
      <c r="E184" s="2"/>
      <c r="L184" s="2"/>
    </row>
    <row r="185" spans="1:12" s="21" customFormat="1" x14ac:dyDescent="0.2">
      <c r="A185" s="2"/>
      <c r="B185" s="2"/>
      <c r="C185" s="2"/>
      <c r="D185" s="2"/>
      <c r="E185" s="2"/>
      <c r="L185" s="2"/>
    </row>
    <row r="186" spans="1:12" s="21" customFormat="1" x14ac:dyDescent="0.2">
      <c r="A186" s="2"/>
      <c r="B186" s="2"/>
      <c r="C186" s="2"/>
      <c r="D186" s="2"/>
      <c r="E186" s="2"/>
      <c r="L186" s="2"/>
    </row>
    <row r="187" spans="1:12" s="21" customFormat="1" x14ac:dyDescent="0.2">
      <c r="A187" s="2"/>
      <c r="B187" s="2"/>
      <c r="C187" s="2"/>
      <c r="D187" s="2"/>
      <c r="E187" s="2"/>
      <c r="L187" s="2"/>
    </row>
    <row r="188" spans="1:12" s="21" customFormat="1" x14ac:dyDescent="0.2">
      <c r="A188" s="2"/>
      <c r="B188" s="2"/>
      <c r="C188" s="2"/>
      <c r="D188" s="2"/>
      <c r="E188" s="2"/>
      <c r="L188" s="2"/>
    </row>
    <row r="189" spans="1:12" s="21" customFormat="1" x14ac:dyDescent="0.2">
      <c r="A189" s="2"/>
      <c r="B189" s="2"/>
      <c r="C189" s="2"/>
      <c r="D189" s="2"/>
      <c r="E189" s="2"/>
      <c r="L189" s="2"/>
    </row>
    <row r="190" spans="1:12" s="21" customFormat="1" x14ac:dyDescent="0.2">
      <c r="A190" s="2"/>
      <c r="B190" s="2"/>
      <c r="C190" s="2"/>
      <c r="D190" s="2"/>
      <c r="E190" s="2"/>
      <c r="L190" s="2"/>
    </row>
    <row r="191" spans="1:12" s="21" customFormat="1" x14ac:dyDescent="0.2">
      <c r="A191" s="2"/>
      <c r="B191" s="2"/>
      <c r="C191" s="2"/>
      <c r="D191" s="2"/>
      <c r="E191" s="2"/>
      <c r="L191" s="2"/>
    </row>
    <row r="192" spans="1:12" s="21" customFormat="1" x14ac:dyDescent="0.2">
      <c r="A192" s="2"/>
      <c r="B192" s="2"/>
      <c r="C192" s="2"/>
      <c r="D192" s="2"/>
      <c r="E192" s="2"/>
      <c r="L192" s="2"/>
    </row>
    <row r="193" spans="1:12" s="21" customFormat="1" x14ac:dyDescent="0.2">
      <c r="A193" s="2"/>
      <c r="B193" s="2"/>
      <c r="C193" s="2"/>
      <c r="D193" s="2"/>
      <c r="E193" s="2"/>
      <c r="L193" s="2"/>
    </row>
    <row r="194" spans="1:12" s="21" customFormat="1" x14ac:dyDescent="0.2">
      <c r="A194" s="2"/>
      <c r="B194" s="2"/>
      <c r="C194" s="2"/>
      <c r="D194" s="2"/>
      <c r="E194" s="2"/>
      <c r="L194" s="2"/>
    </row>
    <row r="195" spans="1:12" s="21" customFormat="1" x14ac:dyDescent="0.2">
      <c r="A195" s="2"/>
      <c r="B195" s="2"/>
      <c r="C195" s="2"/>
      <c r="D195" s="2"/>
      <c r="E195" s="2"/>
      <c r="L195" s="2"/>
    </row>
    <row r="196" spans="1:12" s="21" customFormat="1" x14ac:dyDescent="0.2">
      <c r="A196" s="2"/>
      <c r="B196" s="2"/>
      <c r="C196" s="2"/>
      <c r="D196" s="2"/>
      <c r="E196" s="2"/>
      <c r="L196" s="2"/>
    </row>
    <row r="197" spans="1:12" s="21" customFormat="1" x14ac:dyDescent="0.2">
      <c r="A197" s="2"/>
      <c r="B197" s="2"/>
      <c r="C197" s="2"/>
      <c r="D197" s="2"/>
      <c r="E197" s="2"/>
      <c r="L197" s="2"/>
    </row>
    <row r="198" spans="1:12" s="21" customFormat="1" x14ac:dyDescent="0.2">
      <c r="A198" s="2"/>
      <c r="B198" s="2"/>
      <c r="C198" s="2"/>
      <c r="D198" s="2"/>
      <c r="E198" s="2"/>
      <c r="L198" s="2"/>
    </row>
    <row r="199" spans="1:12" s="21" customFormat="1" x14ac:dyDescent="0.2">
      <c r="A199" s="2"/>
      <c r="B199" s="2"/>
      <c r="C199" s="2"/>
      <c r="D199" s="2"/>
      <c r="E199" s="2"/>
      <c r="L199" s="2"/>
    </row>
    <row r="200" spans="1:12" s="21" customFormat="1" x14ac:dyDescent="0.2">
      <c r="A200" s="2"/>
      <c r="B200" s="2"/>
      <c r="C200" s="2"/>
      <c r="D200" s="2"/>
      <c r="E200" s="2"/>
      <c r="L200" s="2"/>
    </row>
    <row r="201" spans="1:12" s="21" customFormat="1" x14ac:dyDescent="0.2">
      <c r="A201" s="2"/>
      <c r="B201" s="2"/>
      <c r="C201" s="2"/>
      <c r="D201" s="2"/>
      <c r="E201" s="2"/>
      <c r="L201" s="2"/>
    </row>
    <row r="202" spans="1:12" s="21" customFormat="1" x14ac:dyDescent="0.2">
      <c r="A202" s="2"/>
      <c r="B202" s="2"/>
      <c r="C202" s="2"/>
      <c r="D202" s="2"/>
      <c r="E202" s="2"/>
      <c r="L202" s="2"/>
    </row>
    <row r="203" spans="1:12" s="21" customFormat="1" x14ac:dyDescent="0.2">
      <c r="A203" s="2"/>
      <c r="B203" s="2"/>
      <c r="C203" s="2"/>
      <c r="D203" s="2"/>
      <c r="E203" s="2"/>
      <c r="L203" s="2"/>
    </row>
    <row r="204" spans="1:12" s="21" customFormat="1" x14ac:dyDescent="0.2">
      <c r="A204" s="2"/>
      <c r="B204" s="2"/>
      <c r="C204" s="2"/>
      <c r="D204" s="2"/>
      <c r="E204" s="2"/>
      <c r="L204" s="2"/>
    </row>
    <row r="205" spans="1:12" s="21" customFormat="1" x14ac:dyDescent="0.2">
      <c r="A205" s="2"/>
      <c r="B205" s="2"/>
      <c r="C205" s="2"/>
      <c r="D205" s="2"/>
      <c r="E205" s="2"/>
      <c r="L205" s="2"/>
    </row>
    <row r="206" spans="1:12" s="21" customFormat="1" x14ac:dyDescent="0.2">
      <c r="A206" s="2"/>
      <c r="B206" s="2"/>
      <c r="C206" s="2"/>
      <c r="D206" s="2"/>
      <c r="E206" s="2"/>
      <c r="L206" s="2"/>
    </row>
    <row r="207" spans="1:12" s="21" customFormat="1" x14ac:dyDescent="0.2">
      <c r="A207" s="2"/>
      <c r="B207" s="2"/>
      <c r="C207" s="2"/>
      <c r="D207" s="2"/>
      <c r="E207" s="2"/>
      <c r="L207" s="2"/>
    </row>
    <row r="208" spans="1:12" s="21" customFormat="1" x14ac:dyDescent="0.2">
      <c r="A208" s="2"/>
      <c r="B208" s="2"/>
      <c r="C208" s="2"/>
      <c r="D208" s="2"/>
      <c r="E208" s="2"/>
      <c r="L208" s="2"/>
    </row>
    <row r="209" spans="1:12" s="21" customFormat="1" x14ac:dyDescent="0.2">
      <c r="A209" s="2"/>
      <c r="B209" s="2"/>
      <c r="C209" s="2"/>
      <c r="D209" s="2"/>
      <c r="E209" s="2"/>
      <c r="L209" s="2"/>
    </row>
    <row r="210" spans="1:12" s="21" customFormat="1" x14ac:dyDescent="0.2">
      <c r="A210" s="2"/>
      <c r="B210" s="2"/>
      <c r="C210" s="2"/>
      <c r="D210" s="2"/>
      <c r="E210" s="2"/>
      <c r="L210" s="2"/>
    </row>
    <row r="211" spans="1:12" s="21" customFormat="1" x14ac:dyDescent="0.2">
      <c r="A211" s="2"/>
      <c r="B211" s="2"/>
      <c r="C211" s="2"/>
      <c r="D211" s="2"/>
      <c r="E211" s="2"/>
      <c r="L211" s="2"/>
    </row>
    <row r="212" spans="1:12" s="21" customFormat="1" x14ac:dyDescent="0.2">
      <c r="A212" s="2"/>
      <c r="B212" s="2"/>
      <c r="C212" s="2"/>
      <c r="D212" s="2"/>
      <c r="E212" s="2"/>
      <c r="L212" s="2"/>
    </row>
    <row r="213" spans="1:12" s="21" customFormat="1" x14ac:dyDescent="0.2">
      <c r="A213" s="2"/>
      <c r="B213" s="2"/>
      <c r="C213" s="2"/>
      <c r="D213" s="2"/>
      <c r="E213" s="2"/>
      <c r="L213" s="2"/>
    </row>
    <row r="214" spans="1:12" s="21" customFormat="1" x14ac:dyDescent="0.2">
      <c r="A214" s="2"/>
      <c r="B214" s="2"/>
      <c r="C214" s="2"/>
      <c r="D214" s="2"/>
      <c r="E214" s="2"/>
      <c r="L214" s="2"/>
    </row>
    <row r="215" spans="1:12" s="21" customFormat="1" x14ac:dyDescent="0.2">
      <c r="A215" s="2"/>
      <c r="B215" s="2"/>
      <c r="C215" s="2"/>
      <c r="D215" s="2"/>
      <c r="E215" s="2"/>
      <c r="L215" s="2"/>
    </row>
    <row r="216" spans="1:12" s="21" customFormat="1" x14ac:dyDescent="0.2">
      <c r="A216" s="2"/>
      <c r="B216" s="2"/>
      <c r="C216" s="2"/>
      <c r="D216" s="2"/>
      <c r="E216" s="2"/>
      <c r="L216" s="2"/>
    </row>
    <row r="217" spans="1:12" s="21" customFormat="1" x14ac:dyDescent="0.2">
      <c r="A217" s="2"/>
      <c r="B217" s="2"/>
      <c r="C217" s="2"/>
      <c r="D217" s="2"/>
      <c r="E217" s="2"/>
      <c r="L217" s="2"/>
    </row>
    <row r="218" spans="1:12" s="21" customFormat="1" x14ac:dyDescent="0.2">
      <c r="A218" s="2"/>
      <c r="B218" s="2"/>
      <c r="C218" s="2"/>
      <c r="D218" s="2"/>
      <c r="E218" s="2"/>
      <c r="L218" s="2"/>
    </row>
    <row r="219" spans="1:12" s="21" customFormat="1" x14ac:dyDescent="0.2">
      <c r="A219" s="2"/>
      <c r="B219" s="2"/>
      <c r="C219" s="2"/>
      <c r="D219" s="2"/>
      <c r="E219" s="2"/>
      <c r="L219" s="2"/>
    </row>
    <row r="220" spans="1:12" s="21" customFormat="1" x14ac:dyDescent="0.2">
      <c r="A220" s="2"/>
      <c r="B220" s="2"/>
      <c r="C220" s="2"/>
      <c r="D220" s="2"/>
      <c r="E220" s="2"/>
      <c r="L220" s="2"/>
    </row>
    <row r="221" spans="1:12" s="21" customFormat="1" x14ac:dyDescent="0.2">
      <c r="A221" s="2"/>
      <c r="B221" s="2"/>
      <c r="C221" s="2"/>
      <c r="D221" s="2"/>
      <c r="E221" s="2"/>
      <c r="L221" s="2"/>
    </row>
    <row r="222" spans="1:12" s="21" customFormat="1" x14ac:dyDescent="0.2">
      <c r="A222" s="2"/>
      <c r="B222" s="2"/>
      <c r="C222" s="2"/>
      <c r="D222" s="2"/>
      <c r="E222" s="2"/>
      <c r="L222" s="2"/>
    </row>
    <row r="223" spans="1:12" s="21" customFormat="1" x14ac:dyDescent="0.2">
      <c r="A223" s="2"/>
      <c r="B223" s="2"/>
      <c r="C223" s="2"/>
      <c r="D223" s="2"/>
      <c r="E223" s="2"/>
      <c r="L223" s="2"/>
    </row>
    <row r="224" spans="1:12" s="21" customFormat="1" x14ac:dyDescent="0.2">
      <c r="A224" s="2"/>
      <c r="B224" s="2"/>
      <c r="C224" s="2"/>
      <c r="D224" s="2"/>
      <c r="E224" s="2"/>
      <c r="L224" s="2"/>
    </row>
    <row r="225" spans="1:12" s="21" customFormat="1" x14ac:dyDescent="0.2">
      <c r="A225" s="2"/>
      <c r="B225" s="2"/>
      <c r="C225" s="2"/>
      <c r="D225" s="2"/>
      <c r="E225" s="2"/>
      <c r="L225" s="2"/>
    </row>
    <row r="226" spans="1:12" s="21" customFormat="1" x14ac:dyDescent="0.2">
      <c r="A226" s="2"/>
      <c r="B226" s="2"/>
      <c r="C226" s="2"/>
      <c r="D226" s="2"/>
      <c r="E226" s="2"/>
      <c r="L226" s="2"/>
    </row>
    <row r="227" spans="1:12" s="21" customFormat="1" x14ac:dyDescent="0.2">
      <c r="A227" s="2"/>
      <c r="B227" s="2"/>
      <c r="C227" s="2"/>
      <c r="D227" s="2"/>
      <c r="E227" s="2"/>
      <c r="L227" s="2"/>
    </row>
    <row r="228" spans="1:12" s="21" customFormat="1" x14ac:dyDescent="0.2">
      <c r="A228" s="2"/>
      <c r="B228" s="2"/>
      <c r="C228" s="2"/>
      <c r="D228" s="2"/>
      <c r="E228" s="2"/>
      <c r="L228" s="2"/>
    </row>
    <row r="229" spans="1:12" s="21" customFormat="1" x14ac:dyDescent="0.2">
      <c r="A229" s="2"/>
      <c r="B229" s="2"/>
      <c r="C229" s="2"/>
      <c r="D229" s="2"/>
      <c r="E229" s="2"/>
      <c r="L229" s="2"/>
    </row>
    <row r="230" spans="1:12" s="21" customFormat="1" x14ac:dyDescent="0.2">
      <c r="A230" s="2"/>
      <c r="B230" s="2"/>
      <c r="C230" s="2"/>
      <c r="D230" s="2"/>
      <c r="E230" s="2"/>
      <c r="L230" s="2"/>
    </row>
    <row r="231" spans="1:12" s="21" customFormat="1" x14ac:dyDescent="0.2">
      <c r="A231" s="2"/>
      <c r="B231" s="2"/>
      <c r="C231" s="2"/>
      <c r="D231" s="2"/>
      <c r="E231" s="2"/>
      <c r="L231" s="2"/>
    </row>
    <row r="232" spans="1:12" s="21" customFormat="1" x14ac:dyDescent="0.2">
      <c r="A232" s="2"/>
      <c r="B232" s="2"/>
      <c r="C232" s="2"/>
      <c r="D232" s="2"/>
      <c r="E232" s="2"/>
      <c r="L232" s="2"/>
    </row>
    <row r="233" spans="1:12" s="21" customFormat="1" x14ac:dyDescent="0.2">
      <c r="A233" s="2"/>
      <c r="B233" s="2"/>
      <c r="C233" s="2"/>
      <c r="D233" s="2"/>
      <c r="E233" s="2"/>
      <c r="L233" s="2"/>
    </row>
    <row r="234" spans="1:12" s="21" customFormat="1" x14ac:dyDescent="0.2">
      <c r="A234" s="2"/>
      <c r="B234" s="2"/>
      <c r="C234" s="2"/>
      <c r="D234" s="2"/>
      <c r="E234" s="2"/>
      <c r="L234" s="2"/>
    </row>
    <row r="235" spans="1:12" s="21" customFormat="1" x14ac:dyDescent="0.2">
      <c r="A235" s="2"/>
      <c r="B235" s="2"/>
      <c r="C235" s="2"/>
      <c r="D235" s="2"/>
      <c r="E235" s="2"/>
      <c r="L235" s="2"/>
    </row>
    <row r="236" spans="1:12" s="21" customFormat="1" x14ac:dyDescent="0.2">
      <c r="A236" s="2"/>
      <c r="B236" s="2"/>
      <c r="C236" s="2"/>
      <c r="D236" s="2"/>
      <c r="E236" s="2"/>
      <c r="L236" s="2"/>
    </row>
    <row r="237" spans="1:12" s="21" customFormat="1" x14ac:dyDescent="0.2">
      <c r="A237" s="2"/>
      <c r="B237" s="2"/>
      <c r="C237" s="2"/>
      <c r="D237" s="2"/>
      <c r="E237" s="2"/>
      <c r="L237" s="2"/>
    </row>
    <row r="238" spans="1:12" s="21" customFormat="1" x14ac:dyDescent="0.2">
      <c r="A238" s="2"/>
      <c r="B238" s="2"/>
      <c r="C238" s="2"/>
      <c r="D238" s="2"/>
      <c r="E238" s="2"/>
      <c r="L238" s="2"/>
    </row>
    <row r="239" spans="1:12" s="21" customFormat="1" x14ac:dyDescent="0.2">
      <c r="A239" s="2"/>
      <c r="B239" s="2"/>
      <c r="C239" s="2"/>
      <c r="D239" s="2"/>
      <c r="E239" s="2"/>
      <c r="L239" s="2"/>
    </row>
    <row r="240" spans="1:12" s="21" customFormat="1" x14ac:dyDescent="0.2">
      <c r="A240" s="2"/>
      <c r="B240" s="2"/>
      <c r="C240" s="2"/>
      <c r="D240" s="2"/>
      <c r="E240" s="2"/>
      <c r="L240" s="2"/>
    </row>
    <row r="241" spans="1:12" s="21" customFormat="1" x14ac:dyDescent="0.2">
      <c r="A241" s="2"/>
      <c r="B241" s="2"/>
      <c r="C241" s="2"/>
      <c r="D241" s="2"/>
      <c r="E241" s="2"/>
      <c r="L241" s="2"/>
    </row>
    <row r="242" spans="1:12" s="21" customFormat="1" x14ac:dyDescent="0.2">
      <c r="A242" s="2"/>
      <c r="B242" s="2"/>
      <c r="C242" s="2"/>
      <c r="D242" s="2"/>
      <c r="E242" s="2"/>
      <c r="L242" s="2"/>
    </row>
    <row r="243" spans="1:12" s="21" customFormat="1" x14ac:dyDescent="0.2">
      <c r="A243" s="2"/>
      <c r="B243" s="2"/>
      <c r="C243" s="2"/>
      <c r="D243" s="2"/>
      <c r="E243" s="2"/>
      <c r="L243" s="2"/>
    </row>
    <row r="244" spans="1:12" s="21" customFormat="1" x14ac:dyDescent="0.2">
      <c r="A244" s="2"/>
      <c r="B244" s="2"/>
      <c r="C244" s="2"/>
      <c r="D244" s="2"/>
      <c r="E244" s="2"/>
      <c r="L244" s="2"/>
    </row>
    <row r="245" spans="1:12" s="21" customFormat="1" x14ac:dyDescent="0.2">
      <c r="A245" s="2"/>
      <c r="B245" s="2"/>
      <c r="C245" s="2"/>
      <c r="D245" s="2"/>
      <c r="E245" s="2"/>
      <c r="L245" s="2"/>
    </row>
    <row r="246" spans="1:12" s="21" customFormat="1" x14ac:dyDescent="0.2">
      <c r="A246" s="2"/>
      <c r="B246" s="2"/>
      <c r="C246" s="2"/>
      <c r="D246" s="2"/>
      <c r="E246" s="2"/>
      <c r="L246" s="2"/>
    </row>
    <row r="247" spans="1:12" s="21" customFormat="1" x14ac:dyDescent="0.2">
      <c r="A247" s="2"/>
      <c r="B247" s="2"/>
      <c r="C247" s="2"/>
      <c r="D247" s="2"/>
      <c r="E247" s="2"/>
      <c r="L247" s="2"/>
    </row>
    <row r="248" spans="1:12" s="21" customFormat="1" x14ac:dyDescent="0.2">
      <c r="A248" s="2"/>
      <c r="B248" s="2"/>
      <c r="C248" s="2"/>
      <c r="D248" s="2"/>
      <c r="E248" s="2"/>
      <c r="L248" s="2"/>
    </row>
    <row r="249" spans="1:12" s="21" customFormat="1" x14ac:dyDescent="0.2">
      <c r="A249" s="2"/>
      <c r="B249" s="2"/>
      <c r="C249" s="2"/>
      <c r="D249" s="2"/>
      <c r="E249" s="2"/>
      <c r="L249" s="2"/>
    </row>
    <row r="250" spans="1:12" s="21" customFormat="1" x14ac:dyDescent="0.2">
      <c r="A250" s="2"/>
      <c r="B250" s="2"/>
      <c r="C250" s="2"/>
      <c r="D250" s="2"/>
      <c r="E250" s="2"/>
      <c r="L250" s="2"/>
    </row>
    <row r="251" spans="1:12" s="21" customFormat="1" x14ac:dyDescent="0.2">
      <c r="A251" s="2"/>
      <c r="B251" s="2"/>
      <c r="C251" s="2"/>
      <c r="D251" s="2"/>
      <c r="E251" s="2"/>
      <c r="L251" s="2"/>
    </row>
    <row r="252" spans="1:12" s="21" customFormat="1" x14ac:dyDescent="0.2">
      <c r="A252" s="2"/>
      <c r="B252" s="2"/>
      <c r="C252" s="2"/>
      <c r="D252" s="2"/>
      <c r="E252" s="2"/>
      <c r="L252" s="2"/>
    </row>
    <row r="253" spans="1:12" s="21" customFormat="1" x14ac:dyDescent="0.2">
      <c r="A253" s="2"/>
      <c r="B253" s="2"/>
      <c r="C253" s="2"/>
      <c r="D253" s="2"/>
      <c r="E253" s="2"/>
      <c r="L253" s="2"/>
    </row>
    <row r="254" spans="1:12" s="21" customFormat="1" x14ac:dyDescent="0.2">
      <c r="A254" s="2"/>
      <c r="B254" s="2"/>
      <c r="C254" s="2"/>
      <c r="D254" s="2"/>
      <c r="E254" s="2"/>
      <c r="L254" s="2"/>
    </row>
    <row r="255" spans="1:12" s="21" customFormat="1" x14ac:dyDescent="0.2">
      <c r="A255" s="2"/>
      <c r="B255" s="2"/>
      <c r="C255" s="2"/>
      <c r="D255" s="2"/>
      <c r="E255" s="2"/>
      <c r="L255" s="2"/>
    </row>
    <row r="256" spans="1:12" s="21" customFormat="1" x14ac:dyDescent="0.2">
      <c r="A256" s="2"/>
      <c r="B256" s="2"/>
      <c r="C256" s="2"/>
      <c r="D256" s="2"/>
      <c r="E256" s="2"/>
      <c r="L256" s="2"/>
    </row>
    <row r="257" spans="1:12" s="21" customFormat="1" x14ac:dyDescent="0.2">
      <c r="A257" s="2"/>
      <c r="B257" s="2"/>
      <c r="C257" s="2"/>
      <c r="D257" s="2"/>
      <c r="E257" s="2"/>
      <c r="L257" s="2"/>
    </row>
    <row r="258" spans="1:12" s="21" customFormat="1" x14ac:dyDescent="0.2">
      <c r="A258" s="2"/>
      <c r="B258" s="2"/>
      <c r="C258" s="2"/>
      <c r="D258" s="2"/>
      <c r="E258" s="2"/>
      <c r="L258" s="2"/>
    </row>
    <row r="259" spans="1:12" s="21" customFormat="1" x14ac:dyDescent="0.2">
      <c r="A259" s="2"/>
      <c r="B259" s="2"/>
      <c r="C259" s="2"/>
      <c r="D259" s="2"/>
      <c r="E259" s="2"/>
      <c r="L259" s="2"/>
    </row>
    <row r="260" spans="1:12" s="21" customFormat="1" x14ac:dyDescent="0.2">
      <c r="A260" s="2"/>
      <c r="B260" s="2"/>
      <c r="C260" s="2"/>
      <c r="D260" s="2"/>
      <c r="E260" s="2"/>
      <c r="L260" s="2"/>
    </row>
    <row r="261" spans="1:12" s="21" customFormat="1" x14ac:dyDescent="0.2">
      <c r="A261" s="2"/>
      <c r="B261" s="2"/>
      <c r="C261" s="2"/>
      <c r="D261" s="2"/>
      <c r="E261" s="2"/>
      <c r="L261" s="2"/>
    </row>
    <row r="262" spans="1:12" s="21" customFormat="1" x14ac:dyDescent="0.2">
      <c r="A262" s="2"/>
      <c r="B262" s="2"/>
      <c r="C262" s="2"/>
      <c r="D262" s="2"/>
      <c r="E262" s="2"/>
      <c r="L262" s="2"/>
    </row>
    <row r="263" spans="1:12" s="21" customFormat="1" x14ac:dyDescent="0.2">
      <c r="A263" s="2"/>
      <c r="B263" s="2"/>
      <c r="C263" s="2"/>
      <c r="D263" s="2"/>
      <c r="E263" s="2"/>
      <c r="L263" s="2"/>
    </row>
    <row r="264" spans="1:12" s="21" customFormat="1" x14ac:dyDescent="0.2">
      <c r="A264" s="2"/>
      <c r="B264" s="2"/>
      <c r="C264" s="2"/>
      <c r="D264" s="2"/>
      <c r="E264" s="2"/>
      <c r="L264" s="2"/>
    </row>
    <row r="265" spans="1:12" s="21" customFormat="1" x14ac:dyDescent="0.2">
      <c r="A265" s="2"/>
      <c r="B265" s="2"/>
      <c r="C265" s="2"/>
      <c r="D265" s="2"/>
      <c r="E265" s="2"/>
      <c r="L265" s="2"/>
    </row>
    <row r="266" spans="1:12" s="21" customFormat="1" x14ac:dyDescent="0.2">
      <c r="A266" s="2"/>
      <c r="B266" s="2"/>
      <c r="C266" s="2"/>
      <c r="D266" s="2"/>
      <c r="E266" s="2"/>
      <c r="L266" s="2"/>
    </row>
    <row r="267" spans="1:12" s="21" customFormat="1" x14ac:dyDescent="0.2">
      <c r="A267" s="2"/>
      <c r="B267" s="2"/>
      <c r="C267" s="2"/>
      <c r="D267" s="2"/>
      <c r="E267" s="2"/>
      <c r="L267" s="2"/>
    </row>
    <row r="268" spans="1:12" s="21" customFormat="1" x14ac:dyDescent="0.2">
      <c r="A268" s="2"/>
      <c r="B268" s="2"/>
      <c r="C268" s="2"/>
      <c r="D268" s="2"/>
      <c r="E268" s="2"/>
      <c r="L268" s="2"/>
    </row>
    <row r="269" spans="1:12" s="21" customFormat="1" x14ac:dyDescent="0.2">
      <c r="A269" s="2"/>
      <c r="B269" s="2"/>
      <c r="C269" s="2"/>
      <c r="D269" s="2"/>
      <c r="E269" s="2"/>
      <c r="L269" s="2"/>
    </row>
    <row r="270" spans="1:12" s="21" customFormat="1" x14ac:dyDescent="0.2">
      <c r="A270" s="2"/>
      <c r="B270" s="2"/>
      <c r="C270" s="2"/>
      <c r="D270" s="2"/>
      <c r="E270" s="2"/>
      <c r="L270" s="2"/>
    </row>
    <row r="271" spans="1:12" s="21" customFormat="1" x14ac:dyDescent="0.2">
      <c r="A271" s="2"/>
      <c r="B271" s="2"/>
      <c r="C271" s="2"/>
      <c r="D271" s="2"/>
      <c r="E271" s="2"/>
      <c r="L271" s="2"/>
    </row>
    <row r="272" spans="1:12" s="21" customFormat="1" x14ac:dyDescent="0.2">
      <c r="A272" s="2"/>
      <c r="B272" s="2"/>
      <c r="C272" s="2"/>
      <c r="D272" s="2"/>
      <c r="E272" s="2"/>
      <c r="L272" s="2"/>
    </row>
    <row r="273" spans="1:12" s="21" customFormat="1" x14ac:dyDescent="0.2">
      <c r="A273" s="2"/>
      <c r="B273" s="2"/>
      <c r="C273" s="2"/>
      <c r="D273" s="2"/>
      <c r="E273" s="2"/>
      <c r="L273" s="2"/>
    </row>
    <row r="274" spans="1:12" s="21" customFormat="1" x14ac:dyDescent="0.2">
      <c r="A274" s="2"/>
      <c r="B274" s="2"/>
      <c r="C274" s="2"/>
      <c r="D274" s="2"/>
      <c r="E274" s="2"/>
      <c r="L274" s="2"/>
    </row>
    <row r="275" spans="1:12" s="21" customFormat="1" x14ac:dyDescent="0.2">
      <c r="A275" s="2"/>
      <c r="B275" s="2"/>
      <c r="C275" s="2"/>
      <c r="D275" s="2"/>
      <c r="E275" s="2"/>
      <c r="L275" s="2"/>
    </row>
    <row r="276" spans="1:12" s="21" customFormat="1" x14ac:dyDescent="0.2">
      <c r="A276" s="2"/>
      <c r="B276" s="2"/>
      <c r="C276" s="2"/>
      <c r="D276" s="2"/>
      <c r="E276" s="2"/>
      <c r="L276" s="2"/>
    </row>
    <row r="277" spans="1:12" s="21" customFormat="1" x14ac:dyDescent="0.2">
      <c r="A277" s="2"/>
      <c r="B277" s="2"/>
      <c r="C277" s="2"/>
      <c r="D277" s="2"/>
      <c r="E277" s="2"/>
      <c r="L277" s="2"/>
    </row>
    <row r="278" spans="1:12" s="21" customFormat="1" x14ac:dyDescent="0.2">
      <c r="A278" s="2"/>
      <c r="B278" s="2"/>
      <c r="C278" s="2"/>
      <c r="D278" s="2"/>
      <c r="E278" s="2"/>
      <c r="L278" s="2"/>
    </row>
    <row r="279" spans="1:12" s="21" customFormat="1" x14ac:dyDescent="0.2">
      <c r="A279" s="2"/>
      <c r="B279" s="2"/>
      <c r="C279" s="2"/>
      <c r="D279" s="2"/>
      <c r="E279" s="2"/>
      <c r="L279" s="2"/>
    </row>
    <row r="280" spans="1:12" s="21" customFormat="1" x14ac:dyDescent="0.2">
      <c r="A280" s="2"/>
      <c r="B280" s="2"/>
      <c r="C280" s="2"/>
      <c r="D280" s="2"/>
      <c r="E280" s="2"/>
      <c r="L280" s="2"/>
    </row>
    <row r="281" spans="1:12" s="21" customFormat="1" x14ac:dyDescent="0.2">
      <c r="A281" s="2"/>
      <c r="B281" s="2"/>
      <c r="C281" s="2"/>
      <c r="D281" s="2"/>
      <c r="E281" s="2"/>
      <c r="L281" s="2"/>
    </row>
    <row r="282" spans="1:12" s="21" customFormat="1" x14ac:dyDescent="0.2">
      <c r="A282" s="2"/>
      <c r="B282" s="2"/>
      <c r="C282" s="2"/>
      <c r="D282" s="2"/>
      <c r="E282" s="2"/>
      <c r="L282" s="2"/>
    </row>
    <row r="283" spans="1:12" s="21" customFormat="1" x14ac:dyDescent="0.2">
      <c r="A283" s="2"/>
      <c r="B283" s="2"/>
      <c r="C283" s="2"/>
      <c r="D283" s="2"/>
      <c r="E283" s="2"/>
      <c r="L283" s="2"/>
    </row>
    <row r="284" spans="1:12" s="21" customFormat="1" x14ac:dyDescent="0.2">
      <c r="A284" s="2"/>
      <c r="B284" s="2"/>
      <c r="C284" s="2"/>
      <c r="D284" s="2"/>
      <c r="E284" s="2"/>
      <c r="L284" s="2"/>
    </row>
    <row r="285" spans="1:12" s="21" customFormat="1" x14ac:dyDescent="0.2">
      <c r="A285" s="2"/>
      <c r="B285" s="2"/>
      <c r="C285" s="2"/>
      <c r="D285" s="2"/>
      <c r="E285" s="2"/>
      <c r="L285" s="2"/>
    </row>
    <row r="286" spans="1:12" s="21" customFormat="1" x14ac:dyDescent="0.2">
      <c r="A286" s="2"/>
      <c r="B286" s="2"/>
      <c r="C286" s="2"/>
      <c r="D286" s="2"/>
      <c r="E286" s="2"/>
      <c r="L286" s="2"/>
    </row>
    <row r="287" spans="1:12" s="21" customFormat="1" x14ac:dyDescent="0.2">
      <c r="A287" s="2"/>
      <c r="B287" s="2"/>
      <c r="C287" s="2"/>
      <c r="D287" s="2"/>
      <c r="E287" s="2"/>
      <c r="L287" s="2"/>
    </row>
    <row r="288" spans="1:12" s="21" customFormat="1" x14ac:dyDescent="0.2">
      <c r="A288" s="2"/>
      <c r="B288" s="2"/>
      <c r="C288" s="2"/>
      <c r="D288" s="2"/>
      <c r="E288" s="2"/>
      <c r="L288" s="2"/>
    </row>
    <row r="289" spans="1:12" s="21" customFormat="1" x14ac:dyDescent="0.2">
      <c r="A289" s="2"/>
      <c r="B289" s="2"/>
      <c r="C289" s="2"/>
      <c r="D289" s="2"/>
      <c r="E289" s="2"/>
      <c r="L289" s="2"/>
    </row>
    <row r="290" spans="1:12" s="21" customFormat="1" x14ac:dyDescent="0.2">
      <c r="A290" s="2"/>
      <c r="B290" s="2"/>
      <c r="C290" s="2"/>
      <c r="D290" s="2"/>
      <c r="E290" s="2"/>
      <c r="L290" s="2"/>
    </row>
    <row r="291" spans="1:12" s="21" customFormat="1" x14ac:dyDescent="0.2">
      <c r="A291" s="2"/>
      <c r="B291" s="2"/>
      <c r="C291" s="2"/>
      <c r="D291" s="2"/>
      <c r="E291" s="2"/>
      <c r="L291" s="2"/>
    </row>
    <row r="292" spans="1:12" s="21" customFormat="1" x14ac:dyDescent="0.2">
      <c r="A292" s="2"/>
      <c r="B292" s="2"/>
      <c r="C292" s="2"/>
      <c r="D292" s="2"/>
      <c r="E292" s="2"/>
      <c r="L292" s="2"/>
    </row>
    <row r="293" spans="1:12" s="21" customFormat="1" x14ac:dyDescent="0.2">
      <c r="A293" s="2"/>
      <c r="B293" s="2"/>
      <c r="C293" s="2"/>
      <c r="D293" s="2"/>
      <c r="E293" s="2"/>
      <c r="L293" s="2"/>
    </row>
    <row r="294" spans="1:12" s="21" customFormat="1" x14ac:dyDescent="0.2">
      <c r="A294" s="2"/>
      <c r="B294" s="2"/>
      <c r="C294" s="2"/>
      <c r="D294" s="2"/>
      <c r="E294" s="2"/>
      <c r="L294" s="2"/>
    </row>
    <row r="295" spans="1:12" s="21" customFormat="1" x14ac:dyDescent="0.2">
      <c r="A295" s="2"/>
      <c r="B295" s="2"/>
      <c r="C295" s="2"/>
      <c r="D295" s="2"/>
      <c r="E295" s="2"/>
      <c r="L295" s="2"/>
    </row>
    <row r="296" spans="1:12" s="21" customFormat="1" x14ac:dyDescent="0.2">
      <c r="A296" s="2"/>
      <c r="B296" s="2"/>
      <c r="C296" s="2"/>
      <c r="D296" s="2"/>
      <c r="E296" s="2"/>
      <c r="L296" s="2"/>
    </row>
    <row r="297" spans="1:12" s="21" customFormat="1" x14ac:dyDescent="0.2">
      <c r="A297" s="2"/>
      <c r="B297" s="2"/>
      <c r="C297" s="2"/>
      <c r="D297" s="2"/>
      <c r="E297" s="2"/>
      <c r="L297" s="2"/>
    </row>
    <row r="298" spans="1:12" s="21" customFormat="1" x14ac:dyDescent="0.2">
      <c r="A298" s="2"/>
      <c r="B298" s="2"/>
      <c r="C298" s="2"/>
      <c r="D298" s="2"/>
      <c r="E298" s="2"/>
      <c r="L298" s="2"/>
    </row>
    <row r="299" spans="1:12" s="21" customFormat="1" x14ac:dyDescent="0.2">
      <c r="A299" s="2"/>
      <c r="B299" s="2"/>
      <c r="C299" s="2"/>
      <c r="D299" s="2"/>
      <c r="E299" s="2"/>
      <c r="L299" s="2"/>
    </row>
    <row r="300" spans="1:12" s="21" customFormat="1" x14ac:dyDescent="0.2">
      <c r="A300" s="2"/>
      <c r="B300" s="2"/>
      <c r="C300" s="2"/>
      <c r="D300" s="2"/>
      <c r="E300" s="2"/>
      <c r="L300" s="2"/>
    </row>
    <row r="301" spans="1:12" s="21" customFormat="1" x14ac:dyDescent="0.2">
      <c r="A301" s="2"/>
      <c r="B301" s="2"/>
      <c r="C301" s="2"/>
      <c r="D301" s="2"/>
      <c r="E301" s="2"/>
      <c r="L301" s="2"/>
    </row>
    <row r="302" spans="1:12" s="21" customFormat="1" x14ac:dyDescent="0.2">
      <c r="A302" s="2"/>
      <c r="B302" s="2"/>
      <c r="C302" s="2"/>
      <c r="D302" s="2"/>
      <c r="E302" s="2"/>
      <c r="L302" s="2"/>
    </row>
    <row r="303" spans="1:12" s="21" customFormat="1" x14ac:dyDescent="0.2">
      <c r="A303" s="2"/>
      <c r="B303" s="2"/>
      <c r="C303" s="2"/>
      <c r="D303" s="2"/>
      <c r="E303" s="2"/>
      <c r="L303" s="2"/>
    </row>
    <row r="304" spans="1:12" s="21" customFormat="1" x14ac:dyDescent="0.2">
      <c r="A304" s="2"/>
      <c r="B304" s="2"/>
      <c r="C304" s="2"/>
      <c r="D304" s="2"/>
      <c r="E304" s="2"/>
      <c r="L304" s="2"/>
    </row>
    <row r="305" spans="1:12" s="21" customFormat="1" x14ac:dyDescent="0.2">
      <c r="A305" s="2"/>
      <c r="B305" s="2"/>
      <c r="C305" s="2"/>
      <c r="D305" s="2"/>
      <c r="E305" s="2"/>
      <c r="L305" s="2"/>
    </row>
    <row r="306" spans="1:12" s="21" customFormat="1" x14ac:dyDescent="0.2">
      <c r="A306" s="2"/>
      <c r="B306" s="2"/>
      <c r="C306" s="2"/>
      <c r="D306" s="2"/>
      <c r="E306" s="2"/>
      <c r="L306" s="2"/>
    </row>
    <row r="307" spans="1:12" s="21" customFormat="1" x14ac:dyDescent="0.2">
      <c r="A307" s="2"/>
      <c r="B307" s="2"/>
      <c r="C307" s="2"/>
      <c r="D307" s="2"/>
      <c r="E307" s="2"/>
      <c r="L307" s="2"/>
    </row>
    <row r="308" spans="1:12" s="21" customFormat="1" x14ac:dyDescent="0.2">
      <c r="A308" s="2"/>
      <c r="B308" s="2"/>
      <c r="C308" s="2"/>
      <c r="D308" s="2"/>
      <c r="E308" s="2"/>
      <c r="L308" s="2"/>
    </row>
    <row r="309" spans="1:12" s="21" customFormat="1" x14ac:dyDescent="0.2">
      <c r="A309" s="2"/>
      <c r="B309" s="2"/>
      <c r="C309" s="2"/>
      <c r="D309" s="2"/>
      <c r="E309" s="2"/>
      <c r="L309" s="2"/>
    </row>
    <row r="310" spans="1:12" s="21" customFormat="1" x14ac:dyDescent="0.2">
      <c r="A310" s="2"/>
      <c r="B310" s="2"/>
      <c r="C310" s="2"/>
      <c r="D310" s="2"/>
      <c r="E310" s="2"/>
      <c r="L310" s="2"/>
    </row>
    <row r="311" spans="1:12" s="21" customFormat="1" x14ac:dyDescent="0.2">
      <c r="A311" s="2"/>
      <c r="B311" s="2"/>
      <c r="C311" s="2"/>
      <c r="D311" s="2"/>
      <c r="E311" s="2"/>
      <c r="L311" s="2"/>
    </row>
    <row r="312" spans="1:12" s="21" customFormat="1" x14ac:dyDescent="0.2">
      <c r="A312" s="2"/>
      <c r="B312" s="2"/>
      <c r="C312" s="2"/>
      <c r="D312" s="2"/>
      <c r="E312" s="2"/>
      <c r="L312" s="2"/>
    </row>
    <row r="313" spans="1:12" s="21" customFormat="1" x14ac:dyDescent="0.2">
      <c r="A313" s="2"/>
      <c r="B313" s="2"/>
      <c r="C313" s="2"/>
      <c r="D313" s="2"/>
      <c r="E313" s="2"/>
      <c r="L313" s="2"/>
    </row>
    <row r="314" spans="1:12" s="21" customFormat="1" x14ac:dyDescent="0.2">
      <c r="A314" s="2"/>
      <c r="B314" s="2"/>
      <c r="C314" s="2"/>
      <c r="D314" s="2"/>
      <c r="E314" s="2"/>
      <c r="L314" s="2"/>
    </row>
    <row r="315" spans="1:12" s="21" customFormat="1" x14ac:dyDescent="0.2">
      <c r="A315" s="2"/>
      <c r="B315" s="2"/>
      <c r="C315" s="2"/>
      <c r="D315" s="2"/>
      <c r="E315" s="2"/>
      <c r="L315" s="2"/>
    </row>
    <row r="316" spans="1:12" s="21" customFormat="1" x14ac:dyDescent="0.2">
      <c r="A316" s="2"/>
      <c r="B316" s="2"/>
      <c r="C316" s="2"/>
      <c r="D316" s="2"/>
      <c r="E316" s="2"/>
      <c r="L316" s="2"/>
    </row>
    <row r="317" spans="1:12" s="21" customFormat="1" x14ac:dyDescent="0.2">
      <c r="A317" s="2"/>
      <c r="B317" s="2"/>
      <c r="C317" s="2"/>
      <c r="D317" s="2"/>
      <c r="E317" s="2"/>
      <c r="L317" s="2"/>
    </row>
    <row r="318" spans="1:12" s="21" customFormat="1" x14ac:dyDescent="0.2">
      <c r="A318" s="2"/>
      <c r="B318" s="2"/>
      <c r="C318" s="2"/>
      <c r="D318" s="2"/>
      <c r="E318" s="2"/>
      <c r="L318" s="2"/>
    </row>
    <row r="319" spans="1:12" s="21" customFormat="1" x14ac:dyDescent="0.2">
      <c r="A319" s="2"/>
      <c r="B319" s="2"/>
      <c r="C319" s="2"/>
      <c r="D319" s="2"/>
      <c r="E319" s="2"/>
      <c r="L319" s="2"/>
    </row>
    <row r="320" spans="1:12" s="21" customFormat="1" x14ac:dyDescent="0.2">
      <c r="A320" s="2"/>
      <c r="B320" s="2"/>
      <c r="C320" s="2"/>
      <c r="D320" s="2"/>
      <c r="E320" s="2"/>
      <c r="L320" s="2"/>
    </row>
    <row r="321" spans="1:12" s="21" customFormat="1" x14ac:dyDescent="0.2">
      <c r="A321" s="2"/>
      <c r="B321" s="2"/>
      <c r="C321" s="2"/>
      <c r="D321" s="2"/>
      <c r="E321" s="2"/>
      <c r="L321" s="2"/>
    </row>
    <row r="322" spans="1:12" s="21" customFormat="1" x14ac:dyDescent="0.2">
      <c r="A322" s="2"/>
      <c r="B322" s="2"/>
      <c r="C322" s="2"/>
      <c r="D322" s="2"/>
      <c r="E322" s="2"/>
      <c r="L322" s="2"/>
    </row>
    <row r="323" spans="1:12" s="21" customFormat="1" x14ac:dyDescent="0.2">
      <c r="A323" s="2"/>
      <c r="B323" s="2"/>
      <c r="C323" s="2"/>
      <c r="D323" s="2"/>
      <c r="E323" s="2"/>
      <c r="L323" s="2"/>
    </row>
    <row r="324" spans="1:12" s="21" customFormat="1" x14ac:dyDescent="0.2">
      <c r="A324" s="2"/>
      <c r="B324" s="2"/>
      <c r="C324" s="2"/>
      <c r="D324" s="2"/>
      <c r="E324" s="2"/>
      <c r="L324" s="2"/>
    </row>
    <row r="325" spans="1:12" s="21" customFormat="1" x14ac:dyDescent="0.2">
      <c r="A325" s="2"/>
      <c r="B325" s="2"/>
      <c r="C325" s="2"/>
      <c r="D325" s="2"/>
      <c r="E325" s="2"/>
      <c r="L325" s="2"/>
    </row>
    <row r="326" spans="1:12" s="21" customFormat="1" x14ac:dyDescent="0.2">
      <c r="A326" s="2"/>
      <c r="B326" s="2"/>
      <c r="C326" s="2"/>
      <c r="D326" s="2"/>
      <c r="E326" s="2"/>
      <c r="L326" s="2"/>
    </row>
    <row r="327" spans="1:12" s="21" customFormat="1" x14ac:dyDescent="0.2">
      <c r="A327" s="2"/>
      <c r="B327" s="2"/>
      <c r="C327" s="2"/>
      <c r="D327" s="2"/>
      <c r="E327" s="2"/>
      <c r="L327" s="2"/>
    </row>
    <row r="328" spans="1:12" s="21" customFormat="1" x14ac:dyDescent="0.2">
      <c r="A328" s="2"/>
      <c r="B328" s="2"/>
      <c r="C328" s="2"/>
      <c r="D328" s="2"/>
      <c r="E328" s="2"/>
      <c r="L328" s="2"/>
    </row>
    <row r="329" spans="1:12" s="21" customFormat="1" x14ac:dyDescent="0.2">
      <c r="A329" s="2"/>
      <c r="B329" s="2"/>
      <c r="C329" s="2"/>
      <c r="D329" s="2"/>
      <c r="E329" s="2"/>
      <c r="L329" s="2"/>
    </row>
    <row r="330" spans="1:12" s="21" customFormat="1" x14ac:dyDescent="0.2">
      <c r="A330" s="2"/>
      <c r="B330" s="2"/>
      <c r="C330" s="2"/>
      <c r="D330" s="2"/>
      <c r="E330" s="2"/>
      <c r="L330" s="2"/>
    </row>
    <row r="331" spans="1:12" s="21" customFormat="1" x14ac:dyDescent="0.2">
      <c r="A331" s="2"/>
      <c r="B331" s="2"/>
      <c r="C331" s="2"/>
      <c r="D331" s="2"/>
      <c r="E331" s="2"/>
      <c r="L331" s="2"/>
    </row>
    <row r="332" spans="1:12" s="21" customFormat="1" x14ac:dyDescent="0.2">
      <c r="A332" s="2"/>
      <c r="B332" s="2"/>
      <c r="C332" s="2"/>
      <c r="D332" s="2"/>
      <c r="E332" s="2"/>
      <c r="L332" s="2"/>
    </row>
    <row r="333" spans="1:12" s="21" customFormat="1" x14ac:dyDescent="0.2">
      <c r="A333" s="2"/>
      <c r="B333" s="2"/>
      <c r="C333" s="2"/>
      <c r="D333" s="2"/>
      <c r="E333" s="2"/>
      <c r="L333" s="2"/>
    </row>
    <row r="334" spans="1:12" s="21" customFormat="1" x14ac:dyDescent="0.2">
      <c r="A334" s="2"/>
      <c r="B334" s="2"/>
      <c r="C334" s="2"/>
      <c r="D334" s="2"/>
      <c r="E334" s="2"/>
      <c r="L334" s="2"/>
    </row>
    <row r="335" spans="1:12" s="21" customFormat="1" x14ac:dyDescent="0.2">
      <c r="A335" s="2"/>
      <c r="B335" s="2"/>
      <c r="C335" s="2"/>
      <c r="D335" s="2"/>
      <c r="E335" s="2"/>
      <c r="L335" s="2"/>
    </row>
    <row r="336" spans="1:12" s="21" customFormat="1" x14ac:dyDescent="0.2">
      <c r="A336" s="2"/>
      <c r="B336" s="2"/>
      <c r="C336" s="2"/>
      <c r="D336" s="2"/>
      <c r="E336" s="2"/>
      <c r="L336" s="2"/>
    </row>
    <row r="337" spans="1:12" s="21" customFormat="1" x14ac:dyDescent="0.2">
      <c r="A337" s="2"/>
      <c r="B337" s="2"/>
      <c r="C337" s="2"/>
      <c r="D337" s="2"/>
      <c r="E337" s="2"/>
      <c r="L337" s="2"/>
    </row>
    <row r="338" spans="1:12" s="21" customFormat="1" x14ac:dyDescent="0.2">
      <c r="A338" s="2"/>
      <c r="B338" s="2"/>
      <c r="C338" s="2"/>
      <c r="D338" s="2"/>
      <c r="E338" s="2"/>
      <c r="L338" s="2"/>
    </row>
    <row r="339" spans="1:12" s="21" customFormat="1" x14ac:dyDescent="0.2">
      <c r="A339" s="2"/>
      <c r="B339" s="2"/>
      <c r="C339" s="2"/>
      <c r="D339" s="2"/>
      <c r="E339" s="2"/>
      <c r="L339" s="2"/>
    </row>
    <row r="340" spans="1:12" s="21" customFormat="1" x14ac:dyDescent="0.2">
      <c r="A340" s="2"/>
      <c r="B340" s="2"/>
      <c r="C340" s="2"/>
      <c r="D340" s="2"/>
      <c r="E340" s="2"/>
      <c r="L340" s="2"/>
    </row>
    <row r="341" spans="1:12" s="21" customFormat="1" x14ac:dyDescent="0.2">
      <c r="A341" s="2"/>
      <c r="B341" s="2"/>
      <c r="C341" s="2"/>
      <c r="D341" s="2"/>
      <c r="E341" s="2"/>
      <c r="L341" s="2"/>
    </row>
    <row r="342" spans="1:12" s="21" customFormat="1" x14ac:dyDescent="0.2">
      <c r="A342" s="2"/>
      <c r="B342" s="2"/>
      <c r="C342" s="2"/>
      <c r="D342" s="2"/>
      <c r="E342" s="2"/>
      <c r="L342" s="2"/>
    </row>
    <row r="343" spans="1:12" s="21" customFormat="1" x14ac:dyDescent="0.2">
      <c r="A343" s="2"/>
      <c r="B343" s="2"/>
      <c r="C343" s="2"/>
      <c r="D343" s="2"/>
      <c r="E343" s="2"/>
      <c r="L343" s="2"/>
    </row>
    <row r="344" spans="1:12" s="21" customFormat="1" x14ac:dyDescent="0.2">
      <c r="A344" s="2"/>
      <c r="B344" s="2"/>
      <c r="C344" s="2"/>
      <c r="D344" s="2"/>
      <c r="E344" s="2"/>
      <c r="L344" s="2"/>
    </row>
    <row r="345" spans="1:12" s="21" customFormat="1" x14ac:dyDescent="0.2">
      <c r="A345" s="2"/>
      <c r="B345" s="2"/>
      <c r="C345" s="2"/>
      <c r="D345" s="2"/>
      <c r="E345" s="2"/>
      <c r="L345" s="2"/>
    </row>
    <row r="346" spans="1:12" s="21" customFormat="1" x14ac:dyDescent="0.2">
      <c r="A346" s="2"/>
      <c r="B346" s="2"/>
      <c r="C346" s="2"/>
      <c r="D346" s="2"/>
      <c r="E346" s="2"/>
      <c r="L346" s="2"/>
    </row>
    <row r="347" spans="1:12" s="21" customFormat="1" x14ac:dyDescent="0.2">
      <c r="A347" s="2"/>
      <c r="B347" s="2"/>
      <c r="C347" s="2"/>
      <c r="D347" s="2"/>
      <c r="E347" s="2"/>
      <c r="L347" s="2"/>
    </row>
    <row r="348" spans="1:12" s="21" customFormat="1" x14ac:dyDescent="0.2">
      <c r="A348" s="2"/>
      <c r="B348" s="2"/>
      <c r="C348" s="2"/>
      <c r="D348" s="2"/>
      <c r="E348" s="2"/>
      <c r="L348" s="2"/>
    </row>
    <row r="349" spans="1:12" s="21" customFormat="1" x14ac:dyDescent="0.2">
      <c r="A349" s="2"/>
      <c r="B349" s="2"/>
      <c r="C349" s="2"/>
      <c r="D349" s="2"/>
      <c r="E349" s="2"/>
      <c r="L349" s="2"/>
    </row>
    <row r="350" spans="1:12" s="21" customFormat="1" x14ac:dyDescent="0.2">
      <c r="A350" s="2"/>
      <c r="B350" s="2"/>
      <c r="C350" s="2"/>
      <c r="D350" s="2"/>
      <c r="E350" s="2"/>
      <c r="L350" s="2"/>
    </row>
    <row r="351" spans="1:12" s="21" customFormat="1" x14ac:dyDescent="0.2">
      <c r="A351" s="2"/>
      <c r="B351" s="2"/>
      <c r="C351" s="2"/>
      <c r="D351" s="2"/>
      <c r="E351" s="2"/>
      <c r="L351" s="2"/>
    </row>
    <row r="352" spans="1:12" s="21" customFormat="1" x14ac:dyDescent="0.2">
      <c r="A352" s="2"/>
      <c r="B352" s="2"/>
      <c r="C352" s="2"/>
      <c r="D352" s="2"/>
      <c r="E352" s="2"/>
      <c r="L352" s="2"/>
    </row>
    <row r="353" spans="1:12" s="21" customFormat="1" x14ac:dyDescent="0.2">
      <c r="A353" s="2"/>
      <c r="B353" s="2"/>
      <c r="C353" s="2"/>
      <c r="D353" s="2"/>
      <c r="E353" s="2"/>
      <c r="L353" s="2"/>
    </row>
    <row r="354" spans="1:12" s="21" customFormat="1" x14ac:dyDescent="0.2">
      <c r="A354" s="2"/>
      <c r="B354" s="2"/>
      <c r="C354" s="2"/>
      <c r="D354" s="2"/>
      <c r="E354" s="2"/>
      <c r="L354" s="2"/>
    </row>
    <row r="355" spans="1:12" s="21" customFormat="1" x14ac:dyDescent="0.2">
      <c r="A355" s="2"/>
      <c r="B355" s="2"/>
      <c r="C355" s="2"/>
      <c r="D355" s="2"/>
      <c r="E355" s="2"/>
      <c r="L355" s="2"/>
    </row>
    <row r="356" spans="1:12" s="21" customFormat="1" x14ac:dyDescent="0.2">
      <c r="A356" s="2"/>
      <c r="B356" s="2"/>
      <c r="C356" s="2"/>
      <c r="D356" s="2"/>
      <c r="E356" s="2"/>
      <c r="L356" s="2"/>
    </row>
    <row r="357" spans="1:12" s="21" customFormat="1" x14ac:dyDescent="0.2">
      <c r="A357" s="2"/>
      <c r="B357" s="2"/>
      <c r="C357" s="2"/>
      <c r="D357" s="2"/>
      <c r="E357" s="2"/>
      <c r="L357" s="2"/>
    </row>
    <row r="358" spans="1:12" s="21" customFormat="1" x14ac:dyDescent="0.2">
      <c r="A358" s="2"/>
      <c r="B358" s="2"/>
      <c r="C358" s="2"/>
      <c r="D358" s="2"/>
      <c r="E358" s="2"/>
      <c r="L358" s="2"/>
    </row>
    <row r="359" spans="1:12" s="21" customFormat="1" x14ac:dyDescent="0.2">
      <c r="A359" s="2"/>
      <c r="B359" s="2"/>
      <c r="C359" s="2"/>
      <c r="D359" s="2"/>
      <c r="E359" s="2"/>
      <c r="L359" s="2"/>
    </row>
    <row r="360" spans="1:12" s="21" customFormat="1" x14ac:dyDescent="0.2">
      <c r="A360" s="2"/>
      <c r="B360" s="2"/>
      <c r="C360" s="2"/>
      <c r="D360" s="2"/>
      <c r="E360" s="2"/>
      <c r="L360" s="2"/>
    </row>
    <row r="361" spans="1:12" s="21" customFormat="1" x14ac:dyDescent="0.2">
      <c r="A361" s="2"/>
      <c r="B361" s="2"/>
      <c r="C361" s="2"/>
      <c r="D361" s="2"/>
      <c r="E361" s="2"/>
      <c r="L361" s="2"/>
    </row>
    <row r="362" spans="1:12" s="21" customFormat="1" x14ac:dyDescent="0.2">
      <c r="A362" s="2"/>
      <c r="B362" s="2"/>
      <c r="C362" s="2"/>
      <c r="D362" s="2"/>
      <c r="E362" s="2"/>
      <c r="L362" s="2"/>
    </row>
    <row r="363" spans="1:12" s="21" customFormat="1" x14ac:dyDescent="0.2">
      <c r="A363" s="2"/>
      <c r="B363" s="2"/>
      <c r="C363" s="2"/>
      <c r="D363" s="2"/>
      <c r="E363" s="2"/>
      <c r="L363" s="2"/>
    </row>
    <row r="364" spans="1:12" s="21" customFormat="1" x14ac:dyDescent="0.2">
      <c r="A364" s="2"/>
      <c r="B364" s="2"/>
      <c r="C364" s="2"/>
      <c r="D364" s="2"/>
      <c r="E364" s="2"/>
      <c r="L364" s="2"/>
    </row>
    <row r="365" spans="1:12" s="21" customFormat="1" x14ac:dyDescent="0.2">
      <c r="A365" s="2"/>
      <c r="B365" s="2"/>
      <c r="C365" s="2"/>
      <c r="D365" s="2"/>
      <c r="E365" s="2"/>
      <c r="L365" s="2"/>
    </row>
    <row r="366" spans="1:12" s="21" customFormat="1" x14ac:dyDescent="0.2">
      <c r="A366" s="2"/>
      <c r="B366" s="2"/>
      <c r="C366" s="2"/>
      <c r="D366" s="2"/>
      <c r="E366" s="2"/>
      <c r="L366" s="2"/>
    </row>
    <row r="367" spans="1:12" s="21" customFormat="1" x14ac:dyDescent="0.2">
      <c r="A367" s="2"/>
      <c r="B367" s="2"/>
      <c r="C367" s="2"/>
      <c r="D367" s="2"/>
      <c r="E367" s="2"/>
      <c r="L367" s="2"/>
    </row>
    <row r="368" spans="1:12" s="21" customFormat="1" x14ac:dyDescent="0.2">
      <c r="A368" s="2"/>
      <c r="B368" s="2"/>
      <c r="C368" s="2"/>
      <c r="D368" s="2"/>
      <c r="E368" s="2"/>
      <c r="L368" s="2"/>
    </row>
    <row r="369" spans="1:12" s="21" customFormat="1" x14ac:dyDescent="0.2">
      <c r="A369" s="2"/>
      <c r="B369" s="2"/>
      <c r="C369" s="2"/>
      <c r="D369" s="2"/>
      <c r="E369" s="2"/>
      <c r="L369" s="2"/>
    </row>
    <row r="370" spans="1:12" s="21" customFormat="1" x14ac:dyDescent="0.2">
      <c r="A370" s="2"/>
      <c r="B370" s="2"/>
      <c r="C370" s="2"/>
      <c r="D370" s="2"/>
      <c r="E370" s="2"/>
      <c r="L370" s="2"/>
    </row>
    <row r="371" spans="1:12" s="21" customFormat="1" x14ac:dyDescent="0.2">
      <c r="A371" s="2"/>
      <c r="B371" s="2"/>
      <c r="C371" s="2"/>
      <c r="D371" s="2"/>
      <c r="E371" s="2"/>
      <c r="L371" s="2"/>
    </row>
    <row r="372" spans="1:12" s="21" customFormat="1" x14ac:dyDescent="0.2">
      <c r="A372" s="2"/>
      <c r="B372" s="2"/>
      <c r="C372" s="2"/>
      <c r="D372" s="2"/>
      <c r="E372" s="2"/>
      <c r="L372" s="2"/>
    </row>
    <row r="373" spans="1:12" s="21" customFormat="1" x14ac:dyDescent="0.2">
      <c r="A373" s="2"/>
      <c r="B373" s="2"/>
      <c r="C373" s="2"/>
      <c r="D373" s="2"/>
      <c r="E373" s="2"/>
      <c r="L373" s="2"/>
    </row>
    <row r="374" spans="1:12" s="21" customFormat="1" x14ac:dyDescent="0.2">
      <c r="A374" s="2"/>
      <c r="B374" s="2"/>
      <c r="C374" s="2"/>
      <c r="D374" s="2"/>
      <c r="E374" s="2"/>
      <c r="L374" s="2"/>
    </row>
    <row r="375" spans="1:12" s="21" customFormat="1" x14ac:dyDescent="0.2">
      <c r="A375" s="2"/>
      <c r="B375" s="2"/>
      <c r="C375" s="2"/>
      <c r="D375" s="2"/>
      <c r="E375" s="2"/>
      <c r="L375" s="2"/>
    </row>
    <row r="376" spans="1:12" s="21" customFormat="1" x14ac:dyDescent="0.2">
      <c r="A376" s="2"/>
      <c r="B376" s="2"/>
      <c r="C376" s="2"/>
      <c r="D376" s="2"/>
      <c r="E376" s="2"/>
      <c r="L376" s="2"/>
    </row>
    <row r="377" spans="1:12" s="21" customFormat="1" x14ac:dyDescent="0.2">
      <c r="A377" s="2"/>
      <c r="B377" s="2"/>
      <c r="C377" s="2"/>
      <c r="D377" s="2"/>
      <c r="E377" s="2"/>
      <c r="L377" s="2"/>
    </row>
    <row r="378" spans="1:12" s="21" customFormat="1" x14ac:dyDescent="0.2">
      <c r="A378" s="2"/>
      <c r="B378" s="2"/>
      <c r="C378" s="2"/>
      <c r="D378" s="2"/>
      <c r="E378" s="2"/>
      <c r="L378" s="2"/>
    </row>
    <row r="379" spans="1:12" s="21" customFormat="1" x14ac:dyDescent="0.2">
      <c r="A379" s="2"/>
      <c r="B379" s="2"/>
      <c r="C379" s="2"/>
      <c r="D379" s="2"/>
      <c r="E379" s="2"/>
      <c r="L379" s="2"/>
    </row>
    <row r="380" spans="1:12" s="21" customFormat="1" x14ac:dyDescent="0.2">
      <c r="A380" s="2"/>
      <c r="B380" s="2"/>
      <c r="C380" s="2"/>
      <c r="D380" s="2"/>
      <c r="E380" s="2"/>
      <c r="L380" s="2"/>
    </row>
    <row r="381" spans="1:12" s="21" customFormat="1" x14ac:dyDescent="0.2">
      <c r="A381" s="2"/>
      <c r="B381" s="2"/>
      <c r="C381" s="2"/>
      <c r="D381" s="2"/>
      <c r="E381" s="2"/>
      <c r="L381" s="2"/>
    </row>
    <row r="382" spans="1:12" s="21" customFormat="1" x14ac:dyDescent="0.2">
      <c r="A382" s="2"/>
      <c r="B382" s="2"/>
      <c r="C382" s="2"/>
      <c r="D382" s="2"/>
      <c r="E382" s="2"/>
      <c r="L382" s="2"/>
    </row>
    <row r="383" spans="1:12" s="21" customFormat="1" x14ac:dyDescent="0.2">
      <c r="A383" s="2"/>
      <c r="B383" s="2"/>
      <c r="C383" s="2"/>
      <c r="D383" s="2"/>
      <c r="E383" s="2"/>
      <c r="L383" s="2"/>
    </row>
    <row r="384" spans="1:12" s="21" customFormat="1" x14ac:dyDescent="0.2">
      <c r="A384" s="2"/>
      <c r="B384" s="2"/>
      <c r="C384" s="2"/>
      <c r="D384" s="2"/>
      <c r="E384" s="2"/>
      <c r="L384" s="2"/>
    </row>
    <row r="385" spans="1:12" s="21" customFormat="1" x14ac:dyDescent="0.2">
      <c r="A385" s="2"/>
      <c r="B385" s="2"/>
      <c r="C385" s="2"/>
      <c r="D385" s="2"/>
      <c r="E385" s="2"/>
      <c r="L385" s="2"/>
    </row>
    <row r="386" spans="1:12" s="21" customFormat="1" x14ac:dyDescent="0.2">
      <c r="A386" s="2"/>
      <c r="B386" s="2"/>
      <c r="C386" s="2"/>
      <c r="D386" s="2"/>
      <c r="E386" s="2"/>
      <c r="L386" s="2"/>
    </row>
    <row r="387" spans="1:12" s="21" customFormat="1" x14ac:dyDescent="0.2">
      <c r="A387" s="2"/>
      <c r="B387" s="2"/>
      <c r="C387" s="2"/>
      <c r="D387" s="2"/>
      <c r="E387" s="2"/>
      <c r="L387" s="2"/>
    </row>
    <row r="388" spans="1:12" s="21" customFormat="1" x14ac:dyDescent="0.2">
      <c r="A388" s="2"/>
      <c r="B388" s="2"/>
      <c r="C388" s="2"/>
      <c r="D388" s="2"/>
      <c r="E388" s="2"/>
      <c r="L388" s="2"/>
    </row>
    <row r="389" spans="1:12" s="21" customFormat="1" x14ac:dyDescent="0.2">
      <c r="A389" s="2"/>
      <c r="B389" s="2"/>
      <c r="C389" s="2"/>
      <c r="D389" s="2"/>
      <c r="E389" s="2"/>
      <c r="L389" s="2"/>
    </row>
    <row r="390" spans="1:12" s="21" customFormat="1" x14ac:dyDescent="0.2">
      <c r="A390" s="2"/>
      <c r="B390" s="2"/>
      <c r="C390" s="2"/>
      <c r="D390" s="2"/>
      <c r="E390" s="2"/>
      <c r="L390" s="2"/>
    </row>
    <row r="391" spans="1:12" s="21" customFormat="1" x14ac:dyDescent="0.2">
      <c r="A391" s="2"/>
      <c r="B391" s="2"/>
      <c r="C391" s="2"/>
      <c r="D391" s="2"/>
      <c r="E391" s="2"/>
      <c r="L391" s="2"/>
    </row>
    <row r="392" spans="1:12" s="21" customFormat="1" x14ac:dyDescent="0.2">
      <c r="A392" s="2"/>
      <c r="B392" s="2"/>
      <c r="C392" s="2"/>
      <c r="D392" s="2"/>
      <c r="E392" s="2"/>
      <c r="L392" s="2"/>
    </row>
    <row r="393" spans="1:12" s="21" customFormat="1" x14ac:dyDescent="0.2">
      <c r="A393" s="2"/>
      <c r="B393" s="2"/>
      <c r="C393" s="2"/>
      <c r="D393" s="2"/>
      <c r="E393" s="2"/>
      <c r="L393" s="2"/>
    </row>
    <row r="394" spans="1:12" s="21" customFormat="1" x14ac:dyDescent="0.2">
      <c r="A394" s="2"/>
      <c r="B394" s="2"/>
      <c r="C394" s="2"/>
      <c r="D394" s="2"/>
      <c r="E394" s="2"/>
      <c r="L394" s="2"/>
    </row>
    <row r="395" spans="1:12" s="21" customFormat="1" x14ac:dyDescent="0.2">
      <c r="A395" s="2"/>
      <c r="B395" s="2"/>
      <c r="C395" s="2"/>
      <c r="D395" s="2"/>
      <c r="E395" s="2"/>
      <c r="L395" s="2"/>
    </row>
    <row r="396" spans="1:12" s="21" customFormat="1" x14ac:dyDescent="0.2">
      <c r="A396" s="2"/>
      <c r="B396" s="2"/>
      <c r="C396" s="2"/>
      <c r="D396" s="2"/>
      <c r="E396" s="2"/>
      <c r="L396" s="2"/>
    </row>
    <row r="397" spans="1:12" s="21" customFormat="1" x14ac:dyDescent="0.2">
      <c r="A397" s="2"/>
      <c r="B397" s="2"/>
      <c r="C397" s="2"/>
      <c r="D397" s="2"/>
      <c r="E397" s="2"/>
      <c r="L397" s="2"/>
    </row>
    <row r="398" spans="1:12" s="21" customFormat="1" x14ac:dyDescent="0.2">
      <c r="A398" s="2"/>
      <c r="B398" s="2"/>
      <c r="C398" s="2"/>
      <c r="D398" s="2"/>
      <c r="E398" s="2"/>
      <c r="L398" s="2"/>
    </row>
    <row r="399" spans="1:12" s="21" customFormat="1" x14ac:dyDescent="0.2">
      <c r="A399" s="2"/>
      <c r="B399" s="2"/>
      <c r="C399" s="2"/>
      <c r="D399" s="2"/>
      <c r="E399" s="2"/>
      <c r="L399" s="2"/>
    </row>
    <row r="400" spans="1:12" s="21" customFormat="1" x14ac:dyDescent="0.2">
      <c r="A400" s="2"/>
      <c r="B400" s="2"/>
      <c r="C400" s="2"/>
      <c r="D400" s="2"/>
      <c r="E400" s="2"/>
      <c r="L400" s="2"/>
    </row>
    <row r="401" spans="1:12" s="21" customFormat="1" x14ac:dyDescent="0.2">
      <c r="A401" s="2"/>
      <c r="B401" s="2"/>
      <c r="C401" s="2"/>
      <c r="D401" s="2"/>
      <c r="E401" s="2"/>
      <c r="L401" s="2"/>
    </row>
    <row r="402" spans="1:12" s="21" customFormat="1" x14ac:dyDescent="0.2">
      <c r="A402" s="2"/>
      <c r="B402" s="2"/>
      <c r="C402" s="2"/>
      <c r="D402" s="2"/>
      <c r="E402" s="2"/>
      <c r="L402" s="2"/>
    </row>
    <row r="403" spans="1:12" s="21" customFormat="1" x14ac:dyDescent="0.2">
      <c r="A403" s="2"/>
      <c r="B403" s="2"/>
      <c r="C403" s="2"/>
      <c r="D403" s="2"/>
      <c r="E403" s="2"/>
      <c r="L403" s="2"/>
    </row>
    <row r="404" spans="1:12" s="21" customFormat="1" x14ac:dyDescent="0.2">
      <c r="A404" s="2"/>
      <c r="B404" s="2"/>
      <c r="C404" s="2"/>
      <c r="D404" s="2"/>
      <c r="E404" s="2"/>
      <c r="L404" s="2"/>
    </row>
    <row r="405" spans="1:12" s="21" customFormat="1" x14ac:dyDescent="0.2">
      <c r="A405" s="2"/>
      <c r="B405" s="2"/>
      <c r="C405" s="2"/>
      <c r="D405" s="2"/>
      <c r="E405" s="2"/>
      <c r="L405" s="2"/>
    </row>
    <row r="406" spans="1:12" s="21" customFormat="1" x14ac:dyDescent="0.2">
      <c r="A406" s="2"/>
      <c r="B406" s="2"/>
      <c r="C406" s="2"/>
      <c r="D406" s="2"/>
      <c r="E406" s="2"/>
      <c r="L406" s="2"/>
    </row>
    <row r="407" spans="1:12" s="21" customFormat="1" x14ac:dyDescent="0.2">
      <c r="A407" s="2"/>
      <c r="B407" s="2"/>
      <c r="C407" s="2"/>
      <c r="D407" s="2"/>
      <c r="E407" s="2"/>
      <c r="L407" s="2"/>
    </row>
    <row r="408" spans="1:12" s="21" customFormat="1" x14ac:dyDescent="0.2">
      <c r="A408" s="2"/>
      <c r="B408" s="2"/>
      <c r="C408" s="2"/>
      <c r="D408" s="2"/>
      <c r="E408" s="2"/>
      <c r="L408" s="2"/>
    </row>
    <row r="409" spans="1:12" s="21" customFormat="1" x14ac:dyDescent="0.2">
      <c r="A409" s="2"/>
      <c r="B409" s="2"/>
      <c r="C409" s="2"/>
      <c r="D409" s="2"/>
      <c r="E409" s="2"/>
      <c r="L409" s="2"/>
    </row>
    <row r="410" spans="1:12" s="21" customFormat="1" x14ac:dyDescent="0.2">
      <c r="A410" s="2"/>
      <c r="B410" s="2"/>
      <c r="C410" s="2"/>
      <c r="D410" s="2"/>
      <c r="E410" s="2"/>
      <c r="L410" s="2"/>
    </row>
    <row r="411" spans="1:12" s="21" customFormat="1" x14ac:dyDescent="0.2">
      <c r="A411" s="2"/>
      <c r="B411" s="2"/>
      <c r="C411" s="2"/>
      <c r="D411" s="2"/>
      <c r="E411" s="2"/>
      <c r="L411" s="2"/>
    </row>
    <row r="412" spans="1:12" s="21" customFormat="1" x14ac:dyDescent="0.2">
      <c r="A412" s="2"/>
      <c r="B412" s="2"/>
      <c r="C412" s="2"/>
      <c r="D412" s="2"/>
      <c r="E412" s="2"/>
      <c r="L412" s="2"/>
    </row>
    <row r="413" spans="1:12" s="21" customFormat="1" x14ac:dyDescent="0.2">
      <c r="A413" s="2"/>
      <c r="B413" s="2"/>
      <c r="C413" s="2"/>
      <c r="D413" s="2"/>
      <c r="E413" s="2"/>
      <c r="L413" s="2"/>
    </row>
    <row r="414" spans="1:12" s="21" customFormat="1" x14ac:dyDescent="0.2">
      <c r="A414" s="2"/>
      <c r="B414" s="2"/>
      <c r="C414" s="2"/>
      <c r="D414" s="2"/>
      <c r="E414" s="2"/>
      <c r="L414" s="2"/>
    </row>
    <row r="415" spans="1:12" s="21" customFormat="1" x14ac:dyDescent="0.2">
      <c r="A415" s="2"/>
      <c r="B415" s="2"/>
      <c r="C415" s="2"/>
      <c r="D415" s="2"/>
      <c r="E415" s="2"/>
      <c r="L415" s="2"/>
    </row>
    <row r="416" spans="1:12" s="21" customFormat="1" x14ac:dyDescent="0.2">
      <c r="A416" s="2"/>
      <c r="B416" s="2"/>
      <c r="C416" s="2"/>
      <c r="D416" s="2"/>
      <c r="E416" s="2"/>
      <c r="L416" s="2"/>
    </row>
    <row r="417" spans="1:12" s="21" customFormat="1" x14ac:dyDescent="0.2">
      <c r="A417" s="2"/>
      <c r="B417" s="2"/>
      <c r="C417" s="2"/>
      <c r="D417" s="2"/>
      <c r="E417" s="2"/>
      <c r="L417" s="2"/>
    </row>
    <row r="418" spans="1:12" s="21" customFormat="1" x14ac:dyDescent="0.2">
      <c r="A418" s="2"/>
      <c r="B418" s="2"/>
      <c r="C418" s="2"/>
      <c r="D418" s="2"/>
      <c r="E418" s="2"/>
      <c r="L418" s="2"/>
    </row>
    <row r="419" spans="1:12" s="21" customFormat="1" x14ac:dyDescent="0.2">
      <c r="A419" s="2"/>
      <c r="B419" s="2"/>
      <c r="C419" s="2"/>
      <c r="D419" s="2"/>
      <c r="E419" s="2"/>
      <c r="L419" s="2"/>
    </row>
    <row r="420" spans="1:12" s="21" customFormat="1" x14ac:dyDescent="0.2">
      <c r="A420" s="2"/>
      <c r="B420" s="2"/>
      <c r="C420" s="2"/>
      <c r="D420" s="2"/>
      <c r="E420" s="2"/>
      <c r="L420" s="2"/>
    </row>
    <row r="421" spans="1:12" s="21" customFormat="1" x14ac:dyDescent="0.2">
      <c r="A421" s="2"/>
      <c r="B421" s="2"/>
      <c r="C421" s="2"/>
      <c r="D421" s="2"/>
      <c r="E421" s="2"/>
      <c r="L421" s="2"/>
    </row>
    <row r="422" spans="1:12" s="21" customFormat="1" x14ac:dyDescent="0.2">
      <c r="A422" s="2"/>
      <c r="B422" s="2"/>
      <c r="C422" s="2"/>
      <c r="D422" s="2"/>
      <c r="E422" s="2"/>
      <c r="L422" s="2"/>
    </row>
    <row r="423" spans="1:12" s="21" customFormat="1" x14ac:dyDescent="0.2">
      <c r="A423" s="2"/>
      <c r="B423" s="2"/>
      <c r="C423" s="2"/>
      <c r="D423" s="2"/>
      <c r="E423" s="2"/>
      <c r="L423" s="2"/>
    </row>
    <row r="424" spans="1:12" s="21" customFormat="1" x14ac:dyDescent="0.2">
      <c r="A424" s="2"/>
      <c r="B424" s="2"/>
      <c r="C424" s="2"/>
      <c r="D424" s="2"/>
      <c r="E424" s="2"/>
      <c r="L424" s="2"/>
    </row>
    <row r="425" spans="1:12" s="21" customFormat="1" x14ac:dyDescent="0.2">
      <c r="A425" s="2"/>
      <c r="B425" s="2"/>
      <c r="C425" s="2"/>
      <c r="D425" s="2"/>
      <c r="E425" s="2"/>
      <c r="L425" s="2"/>
    </row>
    <row r="426" spans="1:12" s="21" customFormat="1" x14ac:dyDescent="0.2">
      <c r="A426" s="2"/>
      <c r="B426" s="2"/>
      <c r="C426" s="2"/>
      <c r="D426" s="2"/>
      <c r="E426" s="2"/>
      <c r="L426" s="2"/>
    </row>
    <row r="427" spans="1:12" s="21" customFormat="1" x14ac:dyDescent="0.2">
      <c r="A427" s="2"/>
      <c r="B427" s="2"/>
      <c r="C427" s="2"/>
      <c r="D427" s="2"/>
      <c r="E427" s="2"/>
      <c r="L427" s="2"/>
    </row>
    <row r="428" spans="1:12" s="21" customFormat="1" x14ac:dyDescent="0.2">
      <c r="A428" s="2"/>
      <c r="B428" s="2"/>
      <c r="C428" s="2"/>
      <c r="D428" s="2"/>
      <c r="E428" s="2"/>
      <c r="L428" s="2"/>
    </row>
    <row r="429" spans="1:12" s="21" customFormat="1" x14ac:dyDescent="0.2">
      <c r="A429" s="2"/>
      <c r="B429" s="2"/>
      <c r="C429" s="2"/>
      <c r="D429" s="2"/>
      <c r="E429" s="2"/>
      <c r="L429" s="2"/>
    </row>
    <row r="430" spans="1:12" s="21" customFormat="1" x14ac:dyDescent="0.2">
      <c r="A430" s="2"/>
      <c r="B430" s="2"/>
      <c r="C430" s="2"/>
      <c r="D430" s="2"/>
      <c r="E430" s="2"/>
      <c r="L430" s="2"/>
    </row>
    <row r="431" spans="1:12" s="21" customFormat="1" x14ac:dyDescent="0.2">
      <c r="A431" s="2"/>
      <c r="B431" s="2"/>
      <c r="C431" s="2"/>
      <c r="D431" s="2"/>
      <c r="E431" s="2"/>
      <c r="L431" s="2"/>
    </row>
    <row r="432" spans="1:12" s="21" customFormat="1" x14ac:dyDescent="0.2">
      <c r="A432" s="2"/>
      <c r="B432" s="2"/>
      <c r="C432" s="2"/>
      <c r="D432" s="2"/>
      <c r="E432" s="2"/>
      <c r="L432" s="2"/>
    </row>
    <row r="433" spans="1:12" s="21" customFormat="1" x14ac:dyDescent="0.2">
      <c r="A433" s="2"/>
      <c r="B433" s="2"/>
      <c r="C433" s="2"/>
      <c r="D433" s="2"/>
      <c r="E433" s="2"/>
      <c r="L433" s="2"/>
    </row>
    <row r="434" spans="1:12" s="21" customFormat="1" x14ac:dyDescent="0.2">
      <c r="A434" s="2"/>
      <c r="B434" s="2"/>
      <c r="C434" s="2"/>
      <c r="D434" s="2"/>
      <c r="E434" s="2"/>
      <c r="L434" s="2"/>
    </row>
    <row r="435" spans="1:12" s="21" customFormat="1" x14ac:dyDescent="0.2">
      <c r="A435" s="2"/>
      <c r="B435" s="2"/>
      <c r="C435" s="2"/>
      <c r="D435" s="2"/>
      <c r="E435" s="2"/>
      <c r="L435" s="2"/>
    </row>
    <row r="436" spans="1:12" s="21" customFormat="1" x14ac:dyDescent="0.2">
      <c r="A436" s="2"/>
      <c r="B436" s="2"/>
      <c r="C436" s="2"/>
      <c r="D436" s="2"/>
      <c r="E436" s="2"/>
      <c r="L436" s="2"/>
    </row>
    <row r="437" spans="1:12" s="21" customFormat="1" x14ac:dyDescent="0.2">
      <c r="A437" s="2"/>
      <c r="B437" s="2"/>
      <c r="C437" s="2"/>
      <c r="D437" s="2"/>
      <c r="E437" s="2"/>
      <c r="L437" s="2"/>
    </row>
    <row r="438" spans="1:12" s="21" customFormat="1" x14ac:dyDescent="0.2">
      <c r="A438" s="2"/>
      <c r="B438" s="2"/>
      <c r="C438" s="2"/>
      <c r="D438" s="2"/>
      <c r="E438" s="2"/>
      <c r="L438" s="2"/>
    </row>
    <row r="439" spans="1:12" s="21" customFormat="1" x14ac:dyDescent="0.2">
      <c r="A439" s="2"/>
      <c r="B439" s="2"/>
      <c r="C439" s="2"/>
      <c r="D439" s="2"/>
      <c r="E439" s="2"/>
      <c r="L439" s="2"/>
    </row>
    <row r="440" spans="1:12" s="21" customFormat="1" x14ac:dyDescent="0.2">
      <c r="A440" s="2"/>
      <c r="B440" s="2"/>
      <c r="C440" s="2"/>
      <c r="D440" s="2"/>
      <c r="E440" s="2"/>
      <c r="L440" s="2"/>
    </row>
    <row r="441" spans="1:12" s="21" customFormat="1" x14ac:dyDescent="0.2">
      <c r="A441" s="2"/>
      <c r="B441" s="2"/>
      <c r="C441" s="2"/>
      <c r="D441" s="2"/>
      <c r="E441" s="2"/>
      <c r="L441" s="2"/>
    </row>
    <row r="442" spans="1:12" s="21" customFormat="1" x14ac:dyDescent="0.2">
      <c r="A442" s="2"/>
      <c r="B442" s="2"/>
      <c r="C442" s="2"/>
      <c r="D442" s="2"/>
      <c r="E442" s="2"/>
      <c r="L442" s="2"/>
    </row>
    <row r="443" spans="1:12" s="21" customFormat="1" x14ac:dyDescent="0.2">
      <c r="A443" s="2"/>
      <c r="B443" s="2"/>
      <c r="C443" s="2"/>
      <c r="D443" s="2"/>
      <c r="E443" s="2"/>
      <c r="L443" s="2"/>
    </row>
    <row r="444" spans="1:12" s="21" customFormat="1" x14ac:dyDescent="0.2">
      <c r="A444" s="2"/>
      <c r="B444" s="2"/>
      <c r="C444" s="2"/>
      <c r="D444" s="2"/>
      <c r="E444" s="2"/>
      <c r="L444" s="2"/>
    </row>
    <row r="445" spans="1:12" s="21" customFormat="1" x14ac:dyDescent="0.2">
      <c r="A445" s="2"/>
      <c r="B445" s="2"/>
      <c r="C445" s="2"/>
      <c r="D445" s="2"/>
      <c r="E445" s="2"/>
      <c r="L445" s="2"/>
    </row>
    <row r="446" spans="1:12" s="21" customFormat="1" x14ac:dyDescent="0.2">
      <c r="A446" s="2"/>
      <c r="B446" s="2"/>
      <c r="C446" s="2"/>
      <c r="D446" s="2"/>
      <c r="E446" s="2"/>
      <c r="L446" s="2"/>
    </row>
    <row r="447" spans="1:12" s="21" customFormat="1" x14ac:dyDescent="0.2">
      <c r="A447" s="2"/>
      <c r="B447" s="2"/>
      <c r="C447" s="2"/>
      <c r="D447" s="2"/>
      <c r="E447" s="2"/>
      <c r="L447" s="2"/>
    </row>
    <row r="448" spans="1:12" s="21" customFormat="1" x14ac:dyDescent="0.2">
      <c r="A448" s="2"/>
      <c r="B448" s="2"/>
      <c r="C448" s="2"/>
      <c r="D448" s="2"/>
      <c r="E448" s="2"/>
      <c r="L448" s="2"/>
    </row>
    <row r="449" spans="1:12" s="21" customFormat="1" x14ac:dyDescent="0.2">
      <c r="A449" s="2"/>
      <c r="B449" s="2"/>
      <c r="C449" s="2"/>
      <c r="D449" s="2"/>
      <c r="E449" s="2"/>
      <c r="L449" s="2"/>
    </row>
    <row r="450" spans="1:12" s="21" customFormat="1" x14ac:dyDescent="0.2">
      <c r="A450" s="2"/>
      <c r="B450" s="2"/>
      <c r="C450" s="2"/>
      <c r="D450" s="2"/>
      <c r="E450" s="2"/>
      <c r="L450" s="2"/>
    </row>
    <row r="451" spans="1:12" s="21" customFormat="1" x14ac:dyDescent="0.2">
      <c r="A451" s="2"/>
      <c r="B451" s="2"/>
      <c r="C451" s="2"/>
      <c r="D451" s="2"/>
      <c r="E451" s="2"/>
      <c r="L451" s="2"/>
    </row>
    <row r="452" spans="1:12" s="21" customFormat="1" x14ac:dyDescent="0.2">
      <c r="A452" s="2"/>
      <c r="B452" s="2"/>
      <c r="C452" s="2"/>
      <c r="D452" s="2"/>
      <c r="E452" s="2"/>
      <c r="L452" s="2"/>
    </row>
    <row r="453" spans="1:12" s="21" customFormat="1" x14ac:dyDescent="0.2">
      <c r="A453" s="2"/>
      <c r="B453" s="2"/>
      <c r="C453" s="2"/>
      <c r="D453" s="2"/>
      <c r="E453" s="2"/>
      <c r="L453" s="2"/>
    </row>
    <row r="454" spans="1:12" s="21" customFormat="1" x14ac:dyDescent="0.2">
      <c r="A454" s="2"/>
      <c r="B454" s="2"/>
      <c r="C454" s="2"/>
      <c r="D454" s="2"/>
      <c r="E454" s="2"/>
      <c r="L454" s="2"/>
    </row>
    <row r="455" spans="1:12" s="21" customFormat="1" x14ac:dyDescent="0.2">
      <c r="A455" s="2"/>
      <c r="B455" s="2"/>
      <c r="C455" s="2"/>
      <c r="D455" s="2"/>
      <c r="E455" s="2"/>
      <c r="L455" s="2"/>
    </row>
    <row r="456" spans="1:12" s="21" customFormat="1" x14ac:dyDescent="0.2">
      <c r="A456" s="2"/>
      <c r="B456" s="2"/>
      <c r="C456" s="2"/>
      <c r="D456" s="2"/>
      <c r="E456" s="2"/>
      <c r="L456" s="2"/>
    </row>
    <row r="457" spans="1:12" s="21" customFormat="1" x14ac:dyDescent="0.2">
      <c r="A457" s="2"/>
      <c r="B457" s="2"/>
      <c r="C457" s="2"/>
      <c r="D457" s="2"/>
      <c r="E457" s="2"/>
      <c r="L457" s="2"/>
    </row>
    <row r="458" spans="1:12" s="21" customFormat="1" x14ac:dyDescent="0.2">
      <c r="A458" s="2"/>
      <c r="B458" s="2"/>
      <c r="C458" s="2"/>
      <c r="D458" s="2"/>
      <c r="E458" s="2"/>
      <c r="L458" s="2"/>
    </row>
    <row r="459" spans="1:12" s="21" customFormat="1" x14ac:dyDescent="0.2">
      <c r="A459" s="2"/>
      <c r="B459" s="2"/>
      <c r="C459" s="2"/>
      <c r="D459" s="2"/>
      <c r="E459" s="2"/>
      <c r="L459" s="2"/>
    </row>
    <row r="460" spans="1:12" s="21" customFormat="1" x14ac:dyDescent="0.2">
      <c r="A460" s="2"/>
      <c r="B460" s="2"/>
      <c r="C460" s="2"/>
      <c r="D460" s="2"/>
      <c r="E460" s="2"/>
      <c r="L460" s="2"/>
    </row>
    <row r="461" spans="1:12" s="21" customFormat="1" x14ac:dyDescent="0.2">
      <c r="A461" s="2"/>
      <c r="B461" s="2"/>
      <c r="C461" s="2"/>
      <c r="D461" s="2"/>
      <c r="E461" s="2"/>
      <c r="L461" s="2"/>
    </row>
    <row r="462" spans="1:12" s="21" customFormat="1" x14ac:dyDescent="0.2">
      <c r="A462" s="2"/>
      <c r="B462" s="2"/>
      <c r="C462" s="2"/>
      <c r="D462" s="2"/>
      <c r="E462" s="2"/>
      <c r="L462" s="2"/>
    </row>
    <row r="463" spans="1:12" s="21" customFormat="1" x14ac:dyDescent="0.2">
      <c r="A463" s="2"/>
      <c r="B463" s="2"/>
      <c r="C463" s="2"/>
      <c r="D463" s="2"/>
      <c r="E463" s="2"/>
      <c r="L463" s="2"/>
    </row>
    <row r="464" spans="1:12" s="21" customFormat="1" x14ac:dyDescent="0.2">
      <c r="A464" s="2"/>
      <c r="B464" s="2"/>
      <c r="C464" s="2"/>
      <c r="D464" s="2"/>
      <c r="E464" s="2"/>
      <c r="L464" s="2"/>
    </row>
    <row r="465" spans="1:12" s="21" customFormat="1" x14ac:dyDescent="0.2">
      <c r="A465" s="2"/>
      <c r="B465" s="2"/>
      <c r="C465" s="2"/>
      <c r="D465" s="2"/>
      <c r="E465" s="2"/>
      <c r="L465" s="2"/>
    </row>
    <row r="466" spans="1:12" s="21" customFormat="1" x14ac:dyDescent="0.2">
      <c r="A466" s="2"/>
      <c r="B466" s="2"/>
      <c r="C466" s="2"/>
      <c r="D466" s="2"/>
      <c r="E466" s="2"/>
      <c r="L466" s="2"/>
    </row>
    <row r="467" spans="1:12" s="21" customFormat="1" x14ac:dyDescent="0.2">
      <c r="A467" s="2"/>
      <c r="B467" s="2"/>
      <c r="C467" s="2"/>
      <c r="D467" s="2"/>
      <c r="E467" s="2"/>
      <c r="L467" s="2"/>
    </row>
    <row r="468" spans="1:12" s="21" customFormat="1" x14ac:dyDescent="0.2">
      <c r="A468" s="2"/>
      <c r="B468" s="2"/>
      <c r="C468" s="2"/>
      <c r="D468" s="2"/>
      <c r="E468" s="2"/>
      <c r="L468" s="2"/>
    </row>
    <row r="469" spans="1:12" s="21" customFormat="1" x14ac:dyDescent="0.2">
      <c r="A469" s="2"/>
      <c r="B469" s="2"/>
      <c r="C469" s="2"/>
      <c r="D469" s="2"/>
      <c r="E469" s="2"/>
      <c r="L469" s="2"/>
    </row>
    <row r="470" spans="1:12" s="21" customFormat="1" x14ac:dyDescent="0.2">
      <c r="A470" s="2"/>
      <c r="B470" s="2"/>
      <c r="C470" s="2"/>
      <c r="D470" s="2"/>
      <c r="E470" s="2"/>
      <c r="L470" s="2"/>
    </row>
    <row r="471" spans="1:12" s="21" customFormat="1" x14ac:dyDescent="0.2">
      <c r="A471" s="2"/>
      <c r="B471" s="2"/>
      <c r="C471" s="2"/>
      <c r="D471" s="2"/>
      <c r="E471" s="2"/>
      <c r="L471" s="2"/>
    </row>
    <row r="472" spans="1:12" s="21" customFormat="1" x14ac:dyDescent="0.2">
      <c r="A472" s="2"/>
      <c r="B472" s="2"/>
      <c r="C472" s="2"/>
      <c r="D472" s="2"/>
      <c r="E472" s="2"/>
      <c r="L472" s="2"/>
    </row>
    <row r="473" spans="1:12" s="21" customFormat="1" x14ac:dyDescent="0.2">
      <c r="A473" s="2"/>
      <c r="B473" s="2"/>
      <c r="C473" s="2"/>
      <c r="D473" s="2"/>
      <c r="E473" s="2"/>
      <c r="L473" s="2"/>
    </row>
    <row r="474" spans="1:12" s="21" customFormat="1" x14ac:dyDescent="0.2">
      <c r="A474" s="2"/>
      <c r="B474" s="2"/>
      <c r="C474" s="2"/>
      <c r="D474" s="2"/>
      <c r="E474" s="2"/>
      <c r="L474" s="2"/>
    </row>
    <row r="475" spans="1:12" s="21" customFormat="1" x14ac:dyDescent="0.2">
      <c r="A475" s="2"/>
      <c r="B475" s="2"/>
      <c r="C475" s="2"/>
      <c r="D475" s="2"/>
      <c r="E475" s="2"/>
      <c r="L475" s="2"/>
    </row>
    <row r="476" spans="1:12" s="21" customFormat="1" x14ac:dyDescent="0.2">
      <c r="A476" s="2"/>
      <c r="B476" s="2"/>
      <c r="C476" s="2"/>
      <c r="D476" s="2"/>
      <c r="E476" s="2"/>
      <c r="L476" s="2"/>
    </row>
    <row r="477" spans="1:12" s="21" customFormat="1" x14ac:dyDescent="0.2">
      <c r="A477" s="2"/>
      <c r="B477" s="2"/>
      <c r="C477" s="2"/>
      <c r="D477" s="2"/>
      <c r="E477" s="2"/>
      <c r="L477" s="2"/>
    </row>
    <row r="478" spans="1:12" s="21" customFormat="1" x14ac:dyDescent="0.2">
      <c r="A478" s="2"/>
      <c r="B478" s="2"/>
      <c r="C478" s="2"/>
      <c r="D478" s="2"/>
      <c r="E478" s="2"/>
      <c r="L478" s="2"/>
    </row>
    <row r="479" spans="1:12" s="21" customFormat="1" x14ac:dyDescent="0.2">
      <c r="A479" s="2"/>
      <c r="B479" s="2"/>
      <c r="C479" s="2"/>
      <c r="D479" s="2"/>
      <c r="E479" s="2"/>
      <c r="L479" s="2"/>
    </row>
    <row r="480" spans="1:12" s="21" customFormat="1" x14ac:dyDescent="0.2">
      <c r="A480" s="2"/>
      <c r="B480" s="2"/>
      <c r="C480" s="2"/>
      <c r="D480" s="2"/>
      <c r="E480" s="2"/>
      <c r="L480" s="2"/>
    </row>
    <row r="481" spans="1:12" s="21" customFormat="1" x14ac:dyDescent="0.2">
      <c r="A481" s="2"/>
      <c r="B481" s="2"/>
      <c r="C481" s="2"/>
      <c r="D481" s="2"/>
      <c r="E481" s="2"/>
      <c r="L481" s="2"/>
    </row>
    <row r="482" spans="1:12" s="21" customFormat="1" x14ac:dyDescent="0.2">
      <c r="A482" s="2"/>
      <c r="B482" s="2"/>
      <c r="C482" s="2"/>
      <c r="D482" s="2"/>
      <c r="E482" s="2"/>
      <c r="L482" s="2"/>
    </row>
    <row r="483" spans="1:12" s="21" customFormat="1" x14ac:dyDescent="0.2">
      <c r="A483" s="2"/>
      <c r="B483" s="2"/>
      <c r="C483" s="2"/>
      <c r="D483" s="2"/>
      <c r="E483" s="2"/>
      <c r="L483" s="2"/>
    </row>
    <row r="484" spans="1:12" s="21" customFormat="1" x14ac:dyDescent="0.2">
      <c r="A484" s="2"/>
      <c r="B484" s="2"/>
      <c r="C484" s="2"/>
      <c r="D484" s="2"/>
      <c r="E484" s="2"/>
      <c r="L484" s="2"/>
    </row>
    <row r="485" spans="1:12" s="21" customFormat="1" x14ac:dyDescent="0.2">
      <c r="A485" s="2"/>
      <c r="B485" s="2"/>
      <c r="C485" s="2"/>
      <c r="D485" s="2"/>
      <c r="E485" s="2"/>
      <c r="L485" s="2"/>
    </row>
    <row r="486" spans="1:12" s="21" customFormat="1" x14ac:dyDescent="0.2">
      <c r="A486" s="2"/>
      <c r="B486" s="2"/>
      <c r="C486" s="2"/>
      <c r="D486" s="2"/>
      <c r="E486" s="2"/>
      <c r="L486" s="2"/>
    </row>
    <row r="487" spans="1:12" s="21" customFormat="1" x14ac:dyDescent="0.2">
      <c r="A487" s="2"/>
      <c r="B487" s="2"/>
      <c r="C487" s="2"/>
      <c r="D487" s="2"/>
      <c r="E487" s="2"/>
      <c r="L487" s="2"/>
    </row>
    <row r="488" spans="1:12" s="21" customFormat="1" x14ac:dyDescent="0.2">
      <c r="A488" s="2"/>
      <c r="B488" s="2"/>
      <c r="C488" s="2"/>
      <c r="D488" s="2"/>
      <c r="E488" s="2"/>
      <c r="L488" s="2"/>
    </row>
    <row r="489" spans="1:12" s="21" customFormat="1" x14ac:dyDescent="0.2">
      <c r="A489" s="2"/>
      <c r="B489" s="2"/>
      <c r="C489" s="2"/>
      <c r="D489" s="2"/>
      <c r="E489" s="2"/>
      <c r="L489" s="2"/>
    </row>
    <row r="490" spans="1:12" s="21" customFormat="1" x14ac:dyDescent="0.2">
      <c r="A490" s="2"/>
      <c r="B490" s="2"/>
      <c r="C490" s="2"/>
      <c r="D490" s="2"/>
      <c r="E490" s="2"/>
      <c r="L490" s="2"/>
    </row>
    <row r="491" spans="1:12" s="21" customFormat="1" x14ac:dyDescent="0.2">
      <c r="A491" s="2"/>
      <c r="B491" s="2"/>
      <c r="C491" s="2"/>
      <c r="D491" s="2"/>
      <c r="E491" s="2"/>
      <c r="L491" s="2"/>
    </row>
    <row r="492" spans="1:12" s="21" customFormat="1" x14ac:dyDescent="0.2">
      <c r="A492" s="2"/>
      <c r="B492" s="2"/>
      <c r="C492" s="2"/>
      <c r="D492" s="2"/>
      <c r="E492" s="2"/>
      <c r="L492" s="2"/>
    </row>
    <row r="493" spans="1:12" s="21" customFormat="1" x14ac:dyDescent="0.2">
      <c r="A493" s="2"/>
      <c r="B493" s="2"/>
      <c r="C493" s="2"/>
      <c r="D493" s="2"/>
      <c r="E493" s="2"/>
      <c r="L493" s="2"/>
    </row>
    <row r="494" spans="1:12" s="21" customFormat="1" x14ac:dyDescent="0.2">
      <c r="A494" s="2"/>
      <c r="B494" s="2"/>
      <c r="C494" s="2"/>
      <c r="D494" s="2"/>
      <c r="E494" s="2"/>
      <c r="L494" s="2"/>
    </row>
    <row r="495" spans="1:12" s="21" customFormat="1" x14ac:dyDescent="0.2">
      <c r="A495" s="2"/>
      <c r="B495" s="2"/>
      <c r="C495" s="2"/>
      <c r="D495" s="2"/>
      <c r="E495" s="2"/>
      <c r="L495" s="2"/>
    </row>
    <row r="496" spans="1:12" s="21" customFormat="1" x14ac:dyDescent="0.2">
      <c r="A496" s="2"/>
      <c r="B496" s="2"/>
      <c r="C496" s="2"/>
      <c r="D496" s="2"/>
      <c r="E496" s="2"/>
      <c r="L496" s="2"/>
    </row>
    <row r="497" spans="1:12" s="21" customFormat="1" x14ac:dyDescent="0.2">
      <c r="A497" s="2"/>
      <c r="B497" s="2"/>
      <c r="C497" s="2"/>
      <c r="D497" s="2"/>
      <c r="E497" s="2"/>
      <c r="L497" s="2"/>
    </row>
    <row r="498" spans="1:12" s="21" customFormat="1" x14ac:dyDescent="0.2">
      <c r="A498" s="2"/>
      <c r="B498" s="2"/>
      <c r="C498" s="2"/>
      <c r="D498" s="2"/>
      <c r="E498" s="2"/>
      <c r="L498" s="2"/>
    </row>
    <row r="499" spans="1:12" s="21" customFormat="1" x14ac:dyDescent="0.2">
      <c r="A499" s="2"/>
      <c r="B499" s="2"/>
      <c r="C499" s="2"/>
      <c r="D499" s="2"/>
      <c r="E499" s="2"/>
      <c r="L499" s="2"/>
    </row>
    <row r="500" spans="1:12" s="21" customFormat="1" x14ac:dyDescent="0.2">
      <c r="A500" s="2"/>
      <c r="B500" s="2"/>
      <c r="C500" s="2"/>
      <c r="D500" s="2"/>
      <c r="E500" s="2"/>
      <c r="L500" s="2"/>
    </row>
    <row r="501" spans="1:12" s="21" customFormat="1" x14ac:dyDescent="0.2">
      <c r="A501" s="2"/>
      <c r="B501" s="2"/>
      <c r="C501" s="2"/>
      <c r="D501" s="2"/>
      <c r="E501" s="2"/>
      <c r="L501" s="2"/>
    </row>
    <row r="502" spans="1:12" s="21" customFormat="1" x14ac:dyDescent="0.2">
      <c r="A502" s="2"/>
      <c r="B502" s="2"/>
      <c r="C502" s="2"/>
      <c r="D502" s="2"/>
      <c r="E502" s="2"/>
      <c r="L502" s="2"/>
    </row>
    <row r="503" spans="1:12" s="21" customFormat="1" x14ac:dyDescent="0.2">
      <c r="A503" s="2"/>
      <c r="B503" s="2"/>
      <c r="C503" s="2"/>
      <c r="D503" s="2"/>
      <c r="E503" s="2"/>
      <c r="L503" s="2"/>
    </row>
    <row r="504" spans="1:12" s="21" customFormat="1" x14ac:dyDescent="0.2">
      <c r="A504" s="2"/>
      <c r="B504" s="2"/>
      <c r="C504" s="2"/>
      <c r="D504" s="2"/>
      <c r="E504" s="2"/>
      <c r="L504" s="2"/>
    </row>
    <row r="505" spans="1:12" s="21" customFormat="1" x14ac:dyDescent="0.2">
      <c r="A505" s="2"/>
      <c r="B505" s="2"/>
      <c r="C505" s="2"/>
      <c r="D505" s="2"/>
      <c r="E505" s="2"/>
      <c r="L505" s="2"/>
    </row>
    <row r="506" spans="1:12" s="21" customFormat="1" x14ac:dyDescent="0.2">
      <c r="A506" s="2"/>
      <c r="B506" s="2"/>
      <c r="C506" s="2"/>
      <c r="D506" s="2"/>
      <c r="E506" s="2"/>
      <c r="L506" s="2"/>
    </row>
    <row r="507" spans="1:12" s="21" customFormat="1" x14ac:dyDescent="0.2">
      <c r="A507" s="2"/>
      <c r="B507" s="2"/>
      <c r="C507" s="2"/>
      <c r="D507" s="2"/>
      <c r="E507" s="2"/>
      <c r="L507" s="2"/>
    </row>
    <row r="508" spans="1:12" s="21" customFormat="1" x14ac:dyDescent="0.2">
      <c r="A508" s="2"/>
      <c r="B508" s="2"/>
      <c r="C508" s="2"/>
      <c r="D508" s="2"/>
      <c r="E508" s="2"/>
      <c r="L508" s="2"/>
    </row>
    <row r="509" spans="1:12" s="21" customFormat="1" x14ac:dyDescent="0.2">
      <c r="A509" s="2"/>
      <c r="B509" s="2"/>
      <c r="C509" s="2"/>
      <c r="D509" s="2"/>
      <c r="E509" s="2"/>
      <c r="L509" s="2"/>
    </row>
    <row r="510" spans="1:12" s="21" customFormat="1" x14ac:dyDescent="0.2">
      <c r="A510" s="2"/>
      <c r="B510" s="2"/>
      <c r="C510" s="2"/>
      <c r="D510" s="2"/>
      <c r="E510" s="2"/>
      <c r="L510" s="2"/>
    </row>
    <row r="511" spans="1:12" s="21" customFormat="1" x14ac:dyDescent="0.2">
      <c r="A511" s="2"/>
      <c r="B511" s="2"/>
      <c r="C511" s="2"/>
      <c r="D511" s="2"/>
      <c r="E511" s="2"/>
      <c r="L511" s="2"/>
    </row>
    <row r="512" spans="1:12" s="21" customFormat="1" x14ac:dyDescent="0.2">
      <c r="A512" s="2"/>
      <c r="B512" s="2"/>
      <c r="C512" s="2"/>
      <c r="D512" s="2"/>
      <c r="E512" s="2"/>
      <c r="L512" s="2"/>
    </row>
    <row r="513" spans="1:12" s="21" customFormat="1" x14ac:dyDescent="0.2">
      <c r="A513" s="2"/>
      <c r="B513" s="2"/>
      <c r="C513" s="2"/>
      <c r="D513" s="2"/>
      <c r="E513" s="2"/>
      <c r="L513" s="2"/>
    </row>
    <row r="514" spans="1:12" s="21" customFormat="1" x14ac:dyDescent="0.2">
      <c r="A514" s="2"/>
      <c r="B514" s="2"/>
      <c r="C514" s="2"/>
      <c r="D514" s="2"/>
      <c r="E514" s="2"/>
      <c r="L514" s="2"/>
    </row>
    <row r="515" spans="1:12" s="21" customFormat="1" x14ac:dyDescent="0.2">
      <c r="A515" s="2"/>
      <c r="B515" s="2"/>
      <c r="C515" s="2"/>
      <c r="D515" s="2"/>
      <c r="E515" s="2"/>
      <c r="L515" s="2"/>
    </row>
    <row r="516" spans="1:12" s="21" customFormat="1" x14ac:dyDescent="0.2">
      <c r="A516" s="2"/>
      <c r="B516" s="2"/>
      <c r="C516" s="2"/>
      <c r="D516" s="2"/>
      <c r="E516" s="2"/>
      <c r="L516" s="2"/>
    </row>
    <row r="517" spans="1:12" s="21" customFormat="1" x14ac:dyDescent="0.2">
      <c r="A517" s="2"/>
      <c r="B517" s="2"/>
      <c r="C517" s="2"/>
      <c r="D517" s="2"/>
      <c r="E517" s="2"/>
      <c r="L517" s="2"/>
    </row>
    <row r="518" spans="1:12" s="21" customFormat="1" x14ac:dyDescent="0.2">
      <c r="A518" s="2"/>
      <c r="B518" s="2"/>
      <c r="C518" s="2"/>
      <c r="D518" s="2"/>
      <c r="E518" s="2"/>
      <c r="L518" s="2"/>
    </row>
    <row r="519" spans="1:12" s="21" customFormat="1" x14ac:dyDescent="0.2">
      <c r="A519" s="2"/>
      <c r="B519" s="2"/>
      <c r="C519" s="2"/>
      <c r="D519" s="2"/>
      <c r="E519" s="2"/>
      <c r="L519" s="2"/>
    </row>
    <row r="520" spans="1:12" s="21" customFormat="1" x14ac:dyDescent="0.2">
      <c r="A520" s="2"/>
      <c r="B520" s="2"/>
      <c r="C520" s="2"/>
      <c r="D520" s="2"/>
      <c r="E520" s="2"/>
      <c r="L520" s="2"/>
    </row>
    <row r="521" spans="1:12" s="21" customFormat="1" x14ac:dyDescent="0.2">
      <c r="A521" s="2"/>
      <c r="B521" s="2"/>
      <c r="C521" s="2"/>
      <c r="D521" s="2"/>
      <c r="E521" s="2"/>
      <c r="L521" s="2"/>
    </row>
    <row r="522" spans="1:12" s="21" customFormat="1" x14ac:dyDescent="0.2">
      <c r="A522" s="2"/>
      <c r="B522" s="2"/>
      <c r="C522" s="2"/>
      <c r="D522" s="2"/>
      <c r="E522" s="2"/>
      <c r="L522" s="2"/>
    </row>
    <row r="523" spans="1:12" s="21" customFormat="1" x14ac:dyDescent="0.2">
      <c r="A523" s="2"/>
      <c r="B523" s="2"/>
      <c r="C523" s="2"/>
      <c r="D523" s="2"/>
      <c r="E523" s="2"/>
      <c r="L523" s="2"/>
    </row>
    <row r="524" spans="1:12" s="21" customFormat="1" x14ac:dyDescent="0.2">
      <c r="A524" s="2"/>
      <c r="B524" s="2"/>
      <c r="C524" s="2"/>
      <c r="D524" s="2"/>
      <c r="E524" s="2"/>
      <c r="L524" s="2"/>
    </row>
    <row r="525" spans="1:12" s="21" customFormat="1" x14ac:dyDescent="0.2">
      <c r="A525" s="2"/>
      <c r="B525" s="2"/>
      <c r="C525" s="2"/>
      <c r="D525" s="2"/>
      <c r="E525" s="2"/>
      <c r="L525" s="2"/>
    </row>
    <row r="526" spans="1:12" s="21" customFormat="1" x14ac:dyDescent="0.2">
      <c r="A526" s="2"/>
      <c r="B526" s="2"/>
      <c r="C526" s="2"/>
      <c r="D526" s="2"/>
      <c r="E526" s="2"/>
      <c r="L526" s="2"/>
    </row>
    <row r="527" spans="1:12" s="21" customFormat="1" x14ac:dyDescent="0.2">
      <c r="A527" s="2"/>
      <c r="B527" s="2"/>
      <c r="C527" s="2"/>
      <c r="D527" s="2"/>
      <c r="E527" s="2"/>
      <c r="L527" s="2"/>
    </row>
    <row r="528" spans="1:12" s="21" customFormat="1" x14ac:dyDescent="0.2">
      <c r="A528" s="2"/>
      <c r="B528" s="2"/>
      <c r="C528" s="2"/>
      <c r="D528" s="2"/>
      <c r="E528" s="2"/>
      <c r="L528" s="2"/>
    </row>
    <row r="529" spans="1:12" s="21" customFormat="1" x14ac:dyDescent="0.2">
      <c r="A529" s="2"/>
      <c r="B529" s="2"/>
      <c r="C529" s="2"/>
      <c r="D529" s="2"/>
      <c r="E529" s="2"/>
      <c r="L529" s="2"/>
    </row>
    <row r="530" spans="1:12" s="21" customFormat="1" x14ac:dyDescent="0.2">
      <c r="A530" s="2"/>
      <c r="B530" s="2"/>
      <c r="C530" s="2"/>
      <c r="D530" s="2"/>
      <c r="E530" s="2"/>
      <c r="L530" s="2"/>
    </row>
    <row r="531" spans="1:12" s="21" customFormat="1" x14ac:dyDescent="0.2">
      <c r="A531" s="2"/>
      <c r="B531" s="2"/>
      <c r="C531" s="2"/>
      <c r="D531" s="2"/>
      <c r="E531" s="2"/>
      <c r="L531" s="2"/>
    </row>
    <row r="532" spans="1:12" s="21" customFormat="1" x14ac:dyDescent="0.2">
      <c r="A532" s="2"/>
      <c r="B532" s="2"/>
      <c r="C532" s="2"/>
      <c r="D532" s="2"/>
      <c r="E532" s="2"/>
      <c r="L532" s="2"/>
    </row>
    <row r="533" spans="1:12" s="21" customFormat="1" x14ac:dyDescent="0.2">
      <c r="A533" s="2"/>
      <c r="B533" s="2"/>
      <c r="C533" s="2"/>
      <c r="D533" s="2"/>
      <c r="E533" s="2"/>
      <c r="L533" s="2"/>
    </row>
    <row r="534" spans="1:12" s="21" customFormat="1" x14ac:dyDescent="0.2">
      <c r="A534" s="2"/>
      <c r="B534" s="2"/>
      <c r="C534" s="2"/>
      <c r="D534" s="2"/>
      <c r="E534" s="2"/>
      <c r="L534" s="2"/>
    </row>
    <row r="535" spans="1:12" s="21" customFormat="1" x14ac:dyDescent="0.2">
      <c r="A535" s="2"/>
      <c r="B535" s="2"/>
      <c r="C535" s="2"/>
      <c r="D535" s="2"/>
      <c r="E535" s="2"/>
      <c r="L535" s="2"/>
    </row>
    <row r="536" spans="1:12" s="21" customFormat="1" x14ac:dyDescent="0.2">
      <c r="A536" s="2"/>
      <c r="B536" s="2"/>
      <c r="C536" s="2"/>
      <c r="D536" s="2"/>
      <c r="E536" s="2"/>
      <c r="L536" s="2"/>
    </row>
    <row r="537" spans="1:12" s="21" customFormat="1" x14ac:dyDescent="0.2">
      <c r="A537" s="2"/>
      <c r="B537" s="2"/>
      <c r="C537" s="2"/>
      <c r="D537" s="2"/>
      <c r="E537" s="2"/>
      <c r="L537" s="2"/>
    </row>
    <row r="538" spans="1:12" s="21" customFormat="1" x14ac:dyDescent="0.2">
      <c r="A538" s="2"/>
      <c r="B538" s="2"/>
      <c r="C538" s="2"/>
      <c r="D538" s="2"/>
      <c r="E538" s="2"/>
      <c r="L538" s="2"/>
    </row>
    <row r="539" spans="1:12" s="21" customFormat="1" x14ac:dyDescent="0.2">
      <c r="A539" s="2"/>
      <c r="B539" s="2"/>
      <c r="C539" s="2"/>
      <c r="D539" s="2"/>
      <c r="E539" s="2"/>
      <c r="L539" s="2"/>
    </row>
    <row r="540" spans="1:12" s="21" customFormat="1" x14ac:dyDescent="0.2">
      <c r="A540" s="2"/>
      <c r="B540" s="2"/>
      <c r="C540" s="2"/>
      <c r="D540" s="2"/>
      <c r="E540" s="2"/>
      <c r="L540" s="2"/>
    </row>
    <row r="541" spans="1:12" s="21" customFormat="1" x14ac:dyDescent="0.2">
      <c r="A541" s="2"/>
      <c r="B541" s="2"/>
      <c r="C541" s="2"/>
      <c r="D541" s="2"/>
      <c r="E541" s="2"/>
      <c r="L541" s="2"/>
    </row>
    <row r="542" spans="1:12" s="21" customFormat="1" x14ac:dyDescent="0.2">
      <c r="A542" s="2"/>
      <c r="B542" s="2"/>
      <c r="C542" s="2"/>
      <c r="D542" s="2"/>
      <c r="E542" s="2"/>
      <c r="L542" s="2"/>
    </row>
    <row r="543" spans="1:12" s="21" customFormat="1" x14ac:dyDescent="0.2">
      <c r="A543" s="2"/>
      <c r="B543" s="2"/>
      <c r="C543" s="2"/>
      <c r="D543" s="2"/>
      <c r="E543" s="2"/>
      <c r="L543" s="2"/>
    </row>
    <row r="544" spans="1:12" s="21" customFormat="1" x14ac:dyDescent="0.2">
      <c r="A544" s="2"/>
      <c r="B544" s="2"/>
      <c r="C544" s="2"/>
      <c r="D544" s="2"/>
      <c r="E544" s="2"/>
      <c r="L544" s="2"/>
    </row>
    <row r="545" spans="1:12" s="21" customFormat="1" x14ac:dyDescent="0.2">
      <c r="A545" s="2"/>
      <c r="B545" s="2"/>
      <c r="C545" s="2"/>
      <c r="D545" s="2"/>
      <c r="E545" s="2"/>
      <c r="L545" s="2"/>
    </row>
    <row r="546" spans="1:12" s="21" customFormat="1" x14ac:dyDescent="0.2">
      <c r="A546" s="2"/>
      <c r="B546" s="2"/>
      <c r="C546" s="2"/>
      <c r="D546" s="2"/>
      <c r="E546" s="2"/>
      <c r="L546" s="2"/>
    </row>
    <row r="547" spans="1:12" s="21" customFormat="1" x14ac:dyDescent="0.2">
      <c r="A547" s="2"/>
      <c r="B547" s="2"/>
      <c r="C547" s="2"/>
      <c r="D547" s="2"/>
      <c r="E547" s="2"/>
      <c r="L547" s="2"/>
    </row>
    <row r="548" spans="1:12" s="21" customFormat="1" x14ac:dyDescent="0.2">
      <c r="A548" s="2"/>
      <c r="B548" s="2"/>
      <c r="C548" s="2"/>
      <c r="D548" s="2"/>
      <c r="E548" s="2"/>
      <c r="L548" s="2"/>
    </row>
    <row r="549" spans="1:12" s="21" customFormat="1" x14ac:dyDescent="0.2">
      <c r="A549" s="2"/>
      <c r="B549" s="2"/>
      <c r="C549" s="2"/>
      <c r="D549" s="2"/>
      <c r="E549" s="2"/>
      <c r="L549" s="2"/>
    </row>
    <row r="550" spans="1:12" s="21" customFormat="1" x14ac:dyDescent="0.2">
      <c r="A550" s="2"/>
      <c r="B550" s="2"/>
      <c r="C550" s="2"/>
      <c r="D550" s="2"/>
      <c r="E550" s="2"/>
      <c r="L550" s="2"/>
    </row>
    <row r="551" spans="1:12" s="21" customFormat="1" x14ac:dyDescent="0.2">
      <c r="A551" s="2"/>
      <c r="B551" s="2"/>
      <c r="C551" s="2"/>
      <c r="D551" s="2"/>
      <c r="E551" s="2"/>
      <c r="L551" s="2"/>
    </row>
    <row r="552" spans="1:12" s="21" customFormat="1" x14ac:dyDescent="0.2">
      <c r="A552" s="2"/>
      <c r="B552" s="2"/>
      <c r="C552" s="2"/>
      <c r="D552" s="2"/>
      <c r="E552" s="2"/>
      <c r="L552" s="2"/>
    </row>
    <row r="553" spans="1:12" s="21" customFormat="1" x14ac:dyDescent="0.2">
      <c r="A553" s="2"/>
      <c r="B553" s="2"/>
      <c r="C553" s="2"/>
      <c r="D553" s="2"/>
      <c r="E553" s="2"/>
      <c r="L553" s="2"/>
    </row>
    <row r="554" spans="1:12" s="21" customFormat="1" x14ac:dyDescent="0.2">
      <c r="A554" s="2"/>
      <c r="B554" s="2"/>
      <c r="C554" s="2"/>
      <c r="D554" s="2"/>
      <c r="E554" s="2"/>
      <c r="L554" s="2"/>
    </row>
    <row r="555" spans="1:12" s="21" customFormat="1" x14ac:dyDescent="0.2">
      <c r="A555" s="2"/>
      <c r="B555" s="2"/>
      <c r="C555" s="2"/>
      <c r="D555" s="2"/>
      <c r="E555" s="2"/>
      <c r="L555" s="2"/>
    </row>
    <row r="556" spans="1:12" s="21" customFormat="1" x14ac:dyDescent="0.2">
      <c r="A556" s="2"/>
      <c r="B556" s="2"/>
      <c r="C556" s="2"/>
      <c r="D556" s="2"/>
      <c r="E556" s="2"/>
      <c r="L556" s="2"/>
    </row>
    <row r="557" spans="1:12" s="21" customFormat="1" x14ac:dyDescent="0.2">
      <c r="A557" s="2"/>
      <c r="B557" s="2"/>
      <c r="C557" s="2"/>
      <c r="D557" s="2"/>
      <c r="E557" s="2"/>
      <c r="L557" s="2"/>
    </row>
    <row r="558" spans="1:12" s="21" customFormat="1" x14ac:dyDescent="0.2">
      <c r="A558" s="2"/>
      <c r="B558" s="2"/>
      <c r="C558" s="2"/>
      <c r="D558" s="2"/>
      <c r="E558" s="2"/>
      <c r="L558" s="2"/>
    </row>
    <row r="559" spans="1:12" s="21" customFormat="1" x14ac:dyDescent="0.2">
      <c r="A559" s="2"/>
      <c r="B559" s="2"/>
      <c r="C559" s="2"/>
      <c r="D559" s="2"/>
      <c r="E559" s="2"/>
      <c r="L559" s="2"/>
    </row>
    <row r="560" spans="1:12" s="21" customFormat="1" x14ac:dyDescent="0.2">
      <c r="A560" s="2"/>
      <c r="B560" s="2"/>
      <c r="C560" s="2"/>
      <c r="D560" s="2"/>
      <c r="E560" s="2"/>
      <c r="L560" s="2"/>
    </row>
    <row r="561" spans="1:12" s="21" customFormat="1" x14ac:dyDescent="0.2">
      <c r="A561" s="2"/>
      <c r="B561" s="2"/>
      <c r="C561" s="2"/>
      <c r="D561" s="2"/>
      <c r="E561" s="2"/>
      <c r="L561" s="2"/>
    </row>
    <row r="562" spans="1:12" s="21" customFormat="1" x14ac:dyDescent="0.2">
      <c r="A562" s="2"/>
      <c r="B562" s="2"/>
      <c r="C562" s="2"/>
      <c r="D562" s="2"/>
      <c r="E562" s="2"/>
      <c r="L562" s="2"/>
    </row>
    <row r="563" spans="1:12" s="21" customFormat="1" x14ac:dyDescent="0.2">
      <c r="A563" s="2"/>
      <c r="B563" s="2"/>
      <c r="C563" s="2"/>
      <c r="D563" s="2"/>
      <c r="E563" s="2"/>
      <c r="L563" s="2"/>
    </row>
    <row r="564" spans="1:12" s="21" customFormat="1" x14ac:dyDescent="0.2">
      <c r="A564" s="2"/>
      <c r="B564" s="2"/>
      <c r="C564" s="2"/>
      <c r="D564" s="2"/>
      <c r="E564" s="2"/>
      <c r="L564" s="2"/>
    </row>
    <row r="565" spans="1:12" s="21" customFormat="1" x14ac:dyDescent="0.2">
      <c r="A565" s="2"/>
      <c r="B565" s="2"/>
      <c r="C565" s="2"/>
      <c r="D565" s="2"/>
      <c r="E565" s="2"/>
      <c r="L565" s="2"/>
    </row>
    <row r="566" spans="1:12" s="21" customFormat="1" x14ac:dyDescent="0.2">
      <c r="A566" s="2"/>
      <c r="B566" s="2"/>
      <c r="C566" s="2"/>
      <c r="D566" s="2"/>
      <c r="E566" s="2"/>
      <c r="L566" s="2"/>
    </row>
    <row r="567" spans="1:12" s="21" customFormat="1" x14ac:dyDescent="0.2">
      <c r="A567" s="2"/>
      <c r="B567" s="2"/>
      <c r="C567" s="2"/>
      <c r="D567" s="2"/>
      <c r="E567" s="2"/>
      <c r="L567" s="2"/>
    </row>
    <row r="568" spans="1:12" s="21" customFormat="1" x14ac:dyDescent="0.2">
      <c r="A568" s="2"/>
      <c r="B568" s="2"/>
      <c r="C568" s="2"/>
      <c r="D568" s="2"/>
      <c r="E568" s="2"/>
      <c r="L568" s="2"/>
    </row>
    <row r="569" spans="1:12" s="21" customFormat="1" x14ac:dyDescent="0.2">
      <c r="A569" s="2"/>
      <c r="B569" s="2"/>
      <c r="C569" s="2"/>
      <c r="D569" s="2"/>
      <c r="E569" s="2"/>
      <c r="L569" s="2"/>
    </row>
    <row r="570" spans="1:12" s="21" customFormat="1" x14ac:dyDescent="0.2">
      <c r="A570" s="2"/>
      <c r="B570" s="2"/>
      <c r="C570" s="2"/>
      <c r="D570" s="2"/>
      <c r="E570" s="2"/>
      <c r="L570" s="2"/>
    </row>
    <row r="571" spans="1:12" s="21" customFormat="1" x14ac:dyDescent="0.2">
      <c r="A571" s="2"/>
      <c r="B571" s="2"/>
      <c r="C571" s="2"/>
      <c r="D571" s="2"/>
      <c r="E571" s="2"/>
      <c r="L571" s="2"/>
    </row>
    <row r="572" spans="1:12" s="21" customFormat="1" x14ac:dyDescent="0.2">
      <c r="A572" s="2"/>
      <c r="B572" s="2"/>
      <c r="C572" s="2"/>
      <c r="D572" s="2"/>
      <c r="E572" s="2"/>
      <c r="L572" s="2"/>
    </row>
    <row r="573" spans="1:12" s="21" customFormat="1" x14ac:dyDescent="0.2">
      <c r="A573" s="2"/>
      <c r="B573" s="2"/>
      <c r="C573" s="2"/>
      <c r="D573" s="2"/>
      <c r="E573" s="2"/>
      <c r="L573" s="2"/>
    </row>
    <row r="574" spans="1:12" s="21" customFormat="1" x14ac:dyDescent="0.2">
      <c r="A574" s="2"/>
      <c r="B574" s="2"/>
      <c r="C574" s="2"/>
      <c r="D574" s="2"/>
      <c r="E574" s="2"/>
      <c r="L574" s="2"/>
    </row>
    <row r="575" spans="1:12" s="21" customFormat="1" x14ac:dyDescent="0.2">
      <c r="A575" s="2"/>
      <c r="B575" s="2"/>
      <c r="C575" s="2"/>
      <c r="D575" s="2"/>
      <c r="E575" s="2"/>
      <c r="L575" s="2"/>
    </row>
    <row r="576" spans="1:12" s="21" customFormat="1" x14ac:dyDescent="0.2">
      <c r="A576" s="2"/>
      <c r="B576" s="2"/>
      <c r="C576" s="2"/>
      <c r="D576" s="2"/>
      <c r="E576" s="2"/>
      <c r="L576" s="2"/>
    </row>
    <row r="577" spans="1:12" s="21" customFormat="1" x14ac:dyDescent="0.2">
      <c r="A577" s="2"/>
      <c r="B577" s="2"/>
      <c r="C577" s="2"/>
      <c r="D577" s="2"/>
      <c r="E577" s="2"/>
      <c r="L577" s="2"/>
    </row>
    <row r="578" spans="1:12" s="21" customFormat="1" x14ac:dyDescent="0.2">
      <c r="A578" s="2"/>
      <c r="B578" s="2"/>
      <c r="C578" s="2"/>
      <c r="D578" s="2"/>
      <c r="E578" s="2"/>
      <c r="L578" s="2"/>
    </row>
    <row r="579" spans="1:12" s="21" customFormat="1" x14ac:dyDescent="0.2">
      <c r="A579" s="2"/>
      <c r="B579" s="2"/>
      <c r="C579" s="2"/>
      <c r="D579" s="2"/>
      <c r="E579" s="2"/>
      <c r="L579" s="2"/>
    </row>
    <row r="580" spans="1:12" s="21" customFormat="1" x14ac:dyDescent="0.2">
      <c r="A580" s="2"/>
      <c r="B580" s="2"/>
      <c r="C580" s="2"/>
      <c r="D580" s="2"/>
      <c r="E580" s="2"/>
      <c r="L580" s="2"/>
    </row>
    <row r="581" spans="1:12" s="21" customFormat="1" x14ac:dyDescent="0.2">
      <c r="A581" s="2"/>
      <c r="B581" s="2"/>
      <c r="C581" s="2"/>
      <c r="D581" s="2"/>
      <c r="E581" s="2"/>
      <c r="L581" s="2"/>
    </row>
    <row r="582" spans="1:12" s="21" customFormat="1" x14ac:dyDescent="0.2">
      <c r="A582" s="2"/>
      <c r="B582" s="2"/>
      <c r="C582" s="2"/>
      <c r="D582" s="2"/>
      <c r="E582" s="2"/>
      <c r="L582" s="2"/>
    </row>
    <row r="583" spans="1:12" s="21" customFormat="1" x14ac:dyDescent="0.2">
      <c r="A583" s="2"/>
      <c r="B583" s="2"/>
      <c r="C583" s="2"/>
      <c r="D583" s="2"/>
      <c r="E583" s="2"/>
      <c r="L583" s="2"/>
    </row>
    <row r="584" spans="1:12" s="21" customFormat="1" x14ac:dyDescent="0.2">
      <c r="A584" s="2"/>
      <c r="B584" s="2"/>
      <c r="C584" s="2"/>
      <c r="D584" s="2"/>
      <c r="E584" s="2"/>
      <c r="L584" s="2"/>
    </row>
    <row r="585" spans="1:12" s="21" customFormat="1" x14ac:dyDescent="0.2">
      <c r="A585" s="2"/>
      <c r="B585" s="2"/>
      <c r="C585" s="2"/>
      <c r="D585" s="2"/>
      <c r="E585" s="2"/>
      <c r="L585" s="2"/>
    </row>
    <row r="586" spans="1:12" s="21" customFormat="1" x14ac:dyDescent="0.2">
      <c r="A586" s="2"/>
      <c r="B586" s="2"/>
      <c r="C586" s="2"/>
      <c r="D586" s="2"/>
      <c r="E586" s="2"/>
      <c r="L586" s="2"/>
    </row>
    <row r="587" spans="1:12" s="21" customFormat="1" x14ac:dyDescent="0.2">
      <c r="A587" s="2"/>
      <c r="B587" s="2"/>
      <c r="C587" s="2"/>
      <c r="D587" s="2"/>
      <c r="E587" s="2"/>
      <c r="L587" s="2"/>
    </row>
    <row r="588" spans="1:12" s="21" customFormat="1" x14ac:dyDescent="0.2">
      <c r="A588" s="2"/>
      <c r="B588" s="2"/>
      <c r="C588" s="2"/>
      <c r="D588" s="2"/>
      <c r="E588" s="2"/>
      <c r="L588" s="2"/>
    </row>
    <row r="589" spans="1:12" s="21" customFormat="1" x14ac:dyDescent="0.2">
      <c r="A589" s="2"/>
      <c r="B589" s="2"/>
      <c r="C589" s="2"/>
      <c r="D589" s="2"/>
      <c r="E589" s="2"/>
      <c r="L589" s="2"/>
    </row>
    <row r="590" spans="1:12" s="21" customFormat="1" x14ac:dyDescent="0.2">
      <c r="A590" s="2"/>
      <c r="B590" s="2"/>
      <c r="C590" s="2"/>
      <c r="D590" s="2"/>
      <c r="E590" s="2"/>
      <c r="L590" s="2"/>
    </row>
    <row r="591" spans="1:12" s="21" customFormat="1" x14ac:dyDescent="0.2">
      <c r="A591" s="2"/>
      <c r="B591" s="2"/>
      <c r="C591" s="2"/>
      <c r="D591" s="2"/>
      <c r="E591" s="2"/>
      <c r="L591" s="2"/>
    </row>
    <row r="592" spans="1:12" s="21" customFormat="1" x14ac:dyDescent="0.2">
      <c r="A592" s="2"/>
      <c r="B592" s="2"/>
      <c r="C592" s="2"/>
      <c r="D592" s="2"/>
      <c r="E592" s="2"/>
      <c r="L592" s="2"/>
    </row>
    <row r="593" spans="1:12" s="21" customFormat="1" x14ac:dyDescent="0.2">
      <c r="A593" s="2"/>
      <c r="B593" s="2"/>
      <c r="C593" s="2"/>
      <c r="D593" s="2"/>
      <c r="E593" s="2"/>
      <c r="L593" s="2"/>
    </row>
    <row r="594" spans="1:12" s="21" customFormat="1" x14ac:dyDescent="0.2">
      <c r="A594" s="2"/>
      <c r="B594" s="2"/>
      <c r="C594" s="2"/>
      <c r="D594" s="2"/>
      <c r="E594" s="2"/>
      <c r="L594" s="2"/>
    </row>
    <row r="595" spans="1:12" s="21" customFormat="1" x14ac:dyDescent="0.2">
      <c r="A595" s="2"/>
      <c r="B595" s="2"/>
      <c r="C595" s="2"/>
      <c r="D595" s="2"/>
      <c r="E595" s="2"/>
      <c r="L595" s="2"/>
    </row>
    <row r="596" spans="1:12" s="21" customFormat="1" x14ac:dyDescent="0.2">
      <c r="A596" s="2"/>
      <c r="B596" s="2"/>
      <c r="C596" s="2"/>
      <c r="D596" s="2"/>
      <c r="E596" s="2"/>
      <c r="L596" s="2"/>
    </row>
    <row r="597" spans="1:12" s="21" customFormat="1" x14ac:dyDescent="0.2">
      <c r="A597" s="2"/>
      <c r="B597" s="2"/>
      <c r="C597" s="2"/>
      <c r="D597" s="2"/>
      <c r="E597" s="2"/>
      <c r="L597" s="2"/>
    </row>
    <row r="598" spans="1:12" s="21" customFormat="1" x14ac:dyDescent="0.2">
      <c r="A598" s="2"/>
      <c r="B598" s="2"/>
      <c r="C598" s="2"/>
      <c r="D598" s="2"/>
      <c r="E598" s="2"/>
      <c r="L598" s="2"/>
    </row>
    <row r="599" spans="1:12" s="21" customFormat="1" x14ac:dyDescent="0.2">
      <c r="A599" s="2"/>
      <c r="B599" s="2"/>
      <c r="C599" s="2"/>
      <c r="D599" s="2"/>
      <c r="E599" s="2"/>
      <c r="L599" s="2"/>
    </row>
    <row r="600" spans="1:12" s="21" customFormat="1" x14ac:dyDescent="0.2">
      <c r="A600" s="2"/>
      <c r="B600" s="2"/>
      <c r="C600" s="2"/>
      <c r="D600" s="2"/>
      <c r="E600" s="2"/>
      <c r="L600" s="2"/>
    </row>
    <row r="601" spans="1:12" s="21" customFormat="1" x14ac:dyDescent="0.2">
      <c r="A601" s="2"/>
      <c r="B601" s="2"/>
      <c r="C601" s="2"/>
      <c r="D601" s="2"/>
      <c r="E601" s="2"/>
      <c r="L601" s="2"/>
    </row>
    <row r="602" spans="1:12" s="21" customFormat="1" x14ac:dyDescent="0.2">
      <c r="A602" s="2"/>
      <c r="B602" s="2"/>
      <c r="C602" s="2"/>
      <c r="D602" s="2"/>
      <c r="E602" s="2"/>
      <c r="L602" s="2"/>
    </row>
    <row r="603" spans="1:12" s="21" customFormat="1" x14ac:dyDescent="0.2">
      <c r="A603" s="2"/>
      <c r="B603" s="2"/>
      <c r="C603" s="2"/>
      <c r="D603" s="2"/>
      <c r="E603" s="2"/>
      <c r="L603" s="2"/>
    </row>
    <row r="604" spans="1:12" s="21" customFormat="1" x14ac:dyDescent="0.2">
      <c r="A604" s="2"/>
      <c r="B604" s="2"/>
      <c r="C604" s="2"/>
      <c r="D604" s="2"/>
      <c r="E604" s="2"/>
      <c r="L604" s="2"/>
    </row>
    <row r="605" spans="1:12" s="21" customFormat="1" x14ac:dyDescent="0.2">
      <c r="A605" s="2"/>
      <c r="B605" s="2"/>
      <c r="C605" s="2"/>
      <c r="D605" s="2"/>
      <c r="E605" s="2"/>
      <c r="L605" s="2"/>
    </row>
    <row r="606" spans="1:12" s="21" customFormat="1" x14ac:dyDescent="0.2">
      <c r="A606" s="2"/>
      <c r="B606" s="2"/>
      <c r="C606" s="2"/>
      <c r="D606" s="2"/>
      <c r="E606" s="2"/>
      <c r="L606" s="2"/>
    </row>
    <row r="607" spans="1:12" s="21" customFormat="1" x14ac:dyDescent="0.2">
      <c r="A607" s="2"/>
      <c r="B607" s="2"/>
      <c r="C607" s="2"/>
      <c r="D607" s="2"/>
      <c r="E607" s="2"/>
      <c r="L607" s="2"/>
    </row>
    <row r="608" spans="1:12" s="21" customFormat="1" x14ac:dyDescent="0.2">
      <c r="A608" s="2"/>
      <c r="B608" s="2"/>
      <c r="C608" s="2"/>
      <c r="D608" s="2"/>
      <c r="E608" s="2"/>
      <c r="L608" s="2"/>
    </row>
    <row r="609" spans="1:12" s="21" customFormat="1" x14ac:dyDescent="0.2">
      <c r="A609" s="2"/>
      <c r="B609" s="2"/>
      <c r="C609" s="2"/>
      <c r="D609" s="2"/>
      <c r="E609" s="2"/>
      <c r="L609" s="2"/>
    </row>
    <row r="610" spans="1:12" s="21" customFormat="1" x14ac:dyDescent="0.2">
      <c r="A610" s="2"/>
      <c r="B610" s="2"/>
      <c r="C610" s="2"/>
      <c r="D610" s="2"/>
      <c r="E610" s="2"/>
      <c r="L610" s="2"/>
    </row>
    <row r="611" spans="1:12" s="21" customFormat="1" x14ac:dyDescent="0.2">
      <c r="A611" s="2"/>
      <c r="B611" s="2"/>
      <c r="C611" s="2"/>
      <c r="D611" s="2"/>
      <c r="E611" s="2"/>
      <c r="L611" s="2"/>
    </row>
    <row r="612" spans="1:12" s="21" customFormat="1" x14ac:dyDescent="0.2">
      <c r="A612" s="2"/>
      <c r="B612" s="2"/>
      <c r="C612" s="2"/>
      <c r="D612" s="2"/>
      <c r="E612" s="2"/>
      <c r="L612" s="2"/>
    </row>
    <row r="613" spans="1:12" s="21" customFormat="1" x14ac:dyDescent="0.2">
      <c r="A613" s="2"/>
      <c r="B613" s="2"/>
      <c r="C613" s="2"/>
      <c r="D613" s="2"/>
      <c r="E613" s="2"/>
      <c r="L613" s="2"/>
    </row>
    <row r="614" spans="1:12" s="21" customFormat="1" x14ac:dyDescent="0.2">
      <c r="A614" s="2"/>
      <c r="B614" s="2"/>
      <c r="C614" s="2"/>
      <c r="D614" s="2"/>
      <c r="E614" s="2"/>
      <c r="L614" s="2"/>
    </row>
    <row r="615" spans="1:12" s="21" customFormat="1" x14ac:dyDescent="0.2">
      <c r="A615" s="2"/>
      <c r="B615" s="2"/>
      <c r="C615" s="2"/>
      <c r="D615" s="2"/>
      <c r="E615" s="2"/>
      <c r="L615" s="2"/>
    </row>
    <row r="616" spans="1:12" s="21" customFormat="1" x14ac:dyDescent="0.2">
      <c r="A616" s="2"/>
      <c r="B616" s="2"/>
      <c r="C616" s="2"/>
      <c r="D616" s="2"/>
      <c r="E616" s="2"/>
      <c r="L616" s="2"/>
    </row>
    <row r="617" spans="1:12" s="21" customFormat="1" x14ac:dyDescent="0.2">
      <c r="A617" s="2"/>
      <c r="B617" s="2"/>
      <c r="C617" s="2"/>
      <c r="D617" s="2"/>
      <c r="E617" s="2"/>
      <c r="L617" s="2"/>
    </row>
    <row r="618" spans="1:12" s="21" customFormat="1" x14ac:dyDescent="0.2">
      <c r="A618" s="2"/>
      <c r="B618" s="2"/>
      <c r="C618" s="2"/>
      <c r="D618" s="2"/>
      <c r="E618" s="2"/>
      <c r="L618" s="2"/>
    </row>
    <row r="619" spans="1:12" s="21" customFormat="1" x14ac:dyDescent="0.2">
      <c r="A619" s="2"/>
      <c r="B619" s="2"/>
      <c r="C619" s="2"/>
      <c r="D619" s="2"/>
      <c r="E619" s="2"/>
      <c r="L619" s="2"/>
    </row>
    <row r="620" spans="1:12" s="21" customFormat="1" x14ac:dyDescent="0.2">
      <c r="A620" s="2"/>
      <c r="B620" s="2"/>
      <c r="C620" s="2"/>
      <c r="D620" s="2"/>
      <c r="E620" s="2"/>
      <c r="L620" s="2"/>
    </row>
    <row r="621" spans="1:12" s="21" customFormat="1" x14ac:dyDescent="0.2">
      <c r="A621" s="2"/>
      <c r="B621" s="2"/>
      <c r="C621" s="2"/>
      <c r="D621" s="2"/>
      <c r="E621" s="2"/>
      <c r="L621" s="2"/>
    </row>
    <row r="622" spans="1:12" s="21" customFormat="1" x14ac:dyDescent="0.2">
      <c r="A622" s="2"/>
      <c r="B622" s="2"/>
      <c r="C622" s="2"/>
      <c r="D622" s="2"/>
      <c r="E622" s="2"/>
      <c r="L622" s="2"/>
    </row>
    <row r="623" spans="1:12" s="21" customFormat="1" x14ac:dyDescent="0.2">
      <c r="A623" s="2"/>
      <c r="B623" s="2"/>
      <c r="C623" s="2"/>
      <c r="D623" s="2"/>
      <c r="E623" s="2"/>
      <c r="L623" s="2"/>
    </row>
    <row r="624" spans="1:12" s="21" customFormat="1" x14ac:dyDescent="0.2">
      <c r="A624" s="2"/>
      <c r="B624" s="2"/>
      <c r="C624" s="2"/>
      <c r="D624" s="2"/>
      <c r="E624" s="2"/>
      <c r="L624" s="2"/>
    </row>
    <row r="625" spans="1:12" s="21" customFormat="1" x14ac:dyDescent="0.2">
      <c r="A625" s="2"/>
      <c r="B625" s="2"/>
      <c r="C625" s="2"/>
      <c r="D625" s="2"/>
      <c r="E625" s="2"/>
      <c r="L625" s="2"/>
    </row>
    <row r="626" spans="1:12" s="21" customFormat="1" x14ac:dyDescent="0.2">
      <c r="A626" s="2"/>
      <c r="B626" s="2"/>
      <c r="C626" s="2"/>
      <c r="D626" s="2"/>
      <c r="E626" s="2"/>
      <c r="L626" s="2"/>
    </row>
    <row r="627" spans="1:12" s="21" customFormat="1" x14ac:dyDescent="0.2">
      <c r="A627" s="2"/>
      <c r="B627" s="2"/>
      <c r="C627" s="2"/>
      <c r="D627" s="2"/>
      <c r="E627" s="2"/>
      <c r="L627" s="2"/>
    </row>
    <row r="628" spans="1:12" s="21" customFormat="1" x14ac:dyDescent="0.2">
      <c r="A628" s="2"/>
      <c r="B628" s="2"/>
      <c r="C628" s="2"/>
      <c r="D628" s="2"/>
      <c r="E628" s="2"/>
      <c r="L628" s="2"/>
    </row>
    <row r="629" spans="1:12" s="21" customFormat="1" x14ac:dyDescent="0.2">
      <c r="A629" s="2"/>
      <c r="B629" s="2"/>
      <c r="C629" s="2"/>
      <c r="D629" s="2"/>
      <c r="E629" s="2"/>
      <c r="L629" s="2"/>
    </row>
    <row r="630" spans="1:12" s="21" customFormat="1" x14ac:dyDescent="0.2">
      <c r="A630" s="2"/>
      <c r="B630" s="2"/>
      <c r="C630" s="2"/>
      <c r="D630" s="2"/>
      <c r="E630" s="2"/>
      <c r="L630" s="2"/>
    </row>
    <row r="631" spans="1:12" s="21" customFormat="1" x14ac:dyDescent="0.2">
      <c r="A631" s="2"/>
      <c r="B631" s="2"/>
      <c r="C631" s="2"/>
      <c r="D631" s="2"/>
      <c r="E631" s="2"/>
      <c r="L631" s="2"/>
    </row>
    <row r="632" spans="1:12" s="21" customFormat="1" x14ac:dyDescent="0.2">
      <c r="A632" s="2"/>
      <c r="B632" s="2"/>
      <c r="C632" s="2"/>
      <c r="D632" s="2"/>
      <c r="E632" s="2"/>
      <c r="L632" s="2"/>
    </row>
    <row r="633" spans="1:12" s="21" customFormat="1" x14ac:dyDescent="0.2">
      <c r="A633" s="2"/>
      <c r="B633" s="2"/>
      <c r="C633" s="2"/>
      <c r="D633" s="2"/>
      <c r="E633" s="2"/>
      <c r="L633" s="2"/>
    </row>
    <row r="634" spans="1:12" s="21" customFormat="1" x14ac:dyDescent="0.2">
      <c r="A634" s="2"/>
      <c r="B634" s="2"/>
      <c r="C634" s="2"/>
      <c r="D634" s="2"/>
      <c r="E634" s="2"/>
      <c r="L634" s="2"/>
    </row>
    <row r="635" spans="1:12" s="21" customFormat="1" x14ac:dyDescent="0.2">
      <c r="A635" s="2"/>
      <c r="B635" s="2"/>
      <c r="C635" s="2"/>
      <c r="D635" s="2"/>
      <c r="E635" s="2"/>
      <c r="L635" s="2"/>
    </row>
    <row r="636" spans="1:12" s="21" customFormat="1" x14ac:dyDescent="0.2">
      <c r="A636" s="2"/>
      <c r="B636" s="2"/>
      <c r="C636" s="2"/>
      <c r="D636" s="2"/>
      <c r="E636" s="2"/>
      <c r="L636" s="2"/>
    </row>
    <row r="637" spans="1:12" s="21" customFormat="1" x14ac:dyDescent="0.2">
      <c r="A637" s="2"/>
      <c r="B637" s="2"/>
      <c r="C637" s="2"/>
      <c r="D637" s="2"/>
      <c r="E637" s="2"/>
      <c r="L637" s="2"/>
    </row>
    <row r="638" spans="1:12" s="21" customFormat="1" x14ac:dyDescent="0.2">
      <c r="A638" s="2"/>
      <c r="B638" s="2"/>
      <c r="C638" s="2"/>
      <c r="D638" s="2"/>
      <c r="E638" s="2"/>
      <c r="L638" s="2"/>
    </row>
    <row r="639" spans="1:12" s="21" customFormat="1" x14ac:dyDescent="0.2">
      <c r="A639" s="2"/>
      <c r="B639" s="2"/>
      <c r="C639" s="2"/>
      <c r="D639" s="2"/>
      <c r="E639" s="2"/>
      <c r="L639" s="2"/>
    </row>
    <row r="640" spans="1:12" s="21" customFormat="1" x14ac:dyDescent="0.2">
      <c r="A640" s="2"/>
      <c r="B640" s="2"/>
      <c r="C640" s="2"/>
      <c r="D640" s="2"/>
      <c r="E640" s="2"/>
      <c r="L640" s="2"/>
    </row>
    <row r="641" spans="1:12" s="21" customFormat="1" x14ac:dyDescent="0.2">
      <c r="A641" s="2"/>
      <c r="B641" s="2"/>
      <c r="C641" s="2"/>
      <c r="D641" s="2"/>
      <c r="E641" s="2"/>
      <c r="L641" s="2"/>
    </row>
    <row r="642" spans="1:12" s="21" customFormat="1" x14ac:dyDescent="0.2">
      <c r="A642" s="2"/>
      <c r="B642" s="2"/>
      <c r="C642" s="2"/>
      <c r="D642" s="2"/>
      <c r="E642" s="2"/>
      <c r="L642" s="2"/>
    </row>
    <row r="643" spans="1:12" s="21" customFormat="1" x14ac:dyDescent="0.2">
      <c r="A643" s="2"/>
      <c r="B643" s="2"/>
      <c r="C643" s="2"/>
      <c r="D643" s="2"/>
      <c r="E643" s="2"/>
      <c r="L643" s="2"/>
    </row>
    <row r="644" spans="1:12" s="21" customFormat="1" x14ac:dyDescent="0.2">
      <c r="A644" s="2"/>
      <c r="B644" s="2"/>
      <c r="C644" s="2"/>
      <c r="D644" s="2"/>
      <c r="E644" s="2"/>
      <c r="L644" s="2"/>
    </row>
    <row r="645" spans="1:12" s="21" customFormat="1" x14ac:dyDescent="0.2">
      <c r="A645" s="2"/>
      <c r="B645" s="2"/>
      <c r="C645" s="2"/>
      <c r="D645" s="2"/>
      <c r="E645" s="2"/>
      <c r="L645" s="2"/>
    </row>
    <row r="646" spans="1:12" s="21" customFormat="1" x14ac:dyDescent="0.2">
      <c r="A646" s="2"/>
      <c r="B646" s="2"/>
      <c r="C646" s="2"/>
      <c r="D646" s="2"/>
      <c r="E646" s="2"/>
      <c r="L646" s="2"/>
    </row>
    <row r="647" spans="1:12" s="21" customFormat="1" x14ac:dyDescent="0.2">
      <c r="A647" s="2"/>
      <c r="B647" s="2"/>
      <c r="C647" s="2"/>
      <c r="D647" s="2"/>
      <c r="E647" s="2"/>
      <c r="L647" s="2"/>
    </row>
    <row r="648" spans="1:12" s="21" customFormat="1" x14ac:dyDescent="0.2">
      <c r="A648" s="2"/>
      <c r="B648" s="2"/>
      <c r="C648" s="2"/>
      <c r="D648" s="2"/>
      <c r="E648" s="2"/>
      <c r="L648" s="2"/>
    </row>
    <row r="649" spans="1:12" s="21" customFormat="1" x14ac:dyDescent="0.2">
      <c r="A649" s="2"/>
      <c r="B649" s="2"/>
      <c r="C649" s="2"/>
      <c r="D649" s="2"/>
      <c r="E649" s="2"/>
      <c r="L649" s="2"/>
    </row>
    <row r="650" spans="1:12" s="21" customFormat="1" x14ac:dyDescent="0.2">
      <c r="A650" s="2"/>
      <c r="B650" s="2"/>
      <c r="C650" s="2"/>
      <c r="D650" s="2"/>
      <c r="E650" s="2"/>
      <c r="L650" s="2"/>
    </row>
    <row r="651" spans="1:12" s="21" customFormat="1" x14ac:dyDescent="0.2">
      <c r="A651" s="2"/>
      <c r="B651" s="2"/>
      <c r="C651" s="2"/>
      <c r="D651" s="2"/>
      <c r="E651" s="2"/>
      <c r="L651" s="2"/>
    </row>
    <row r="652" spans="1:12" s="21" customFormat="1" x14ac:dyDescent="0.2">
      <c r="A652" s="2"/>
      <c r="B652" s="2"/>
      <c r="C652" s="2"/>
      <c r="D652" s="2"/>
      <c r="E652" s="2"/>
      <c r="L652" s="2"/>
    </row>
    <row r="653" spans="1:12" s="21" customFormat="1" x14ac:dyDescent="0.2">
      <c r="A653" s="2"/>
      <c r="B653" s="2"/>
      <c r="C653" s="2"/>
      <c r="D653" s="2"/>
      <c r="E653" s="2"/>
      <c r="L653" s="2"/>
    </row>
    <row r="654" spans="1:12" s="21" customFormat="1" x14ac:dyDescent="0.2">
      <c r="A654" s="2"/>
      <c r="B654" s="2"/>
      <c r="C654" s="2"/>
      <c r="D654" s="2"/>
      <c r="E654" s="2"/>
      <c r="L654" s="2"/>
    </row>
    <row r="655" spans="1:12" s="21" customFormat="1" x14ac:dyDescent="0.2">
      <c r="A655" s="2"/>
      <c r="B655" s="2"/>
      <c r="C655" s="2"/>
      <c r="D655" s="2"/>
      <c r="E655" s="2"/>
      <c r="L655" s="2"/>
    </row>
    <row r="656" spans="1:12" s="21" customFormat="1" x14ac:dyDescent="0.2">
      <c r="A656" s="2"/>
      <c r="B656" s="2"/>
      <c r="C656" s="2"/>
      <c r="D656" s="2"/>
      <c r="E656" s="2"/>
      <c r="L656" s="2"/>
    </row>
    <row r="657" spans="1:12" s="21" customFormat="1" x14ac:dyDescent="0.2">
      <c r="A657" s="2"/>
      <c r="B657" s="2"/>
      <c r="C657" s="2"/>
      <c r="D657" s="2"/>
      <c r="E657" s="2"/>
      <c r="L657" s="2"/>
    </row>
    <row r="658" spans="1:12" s="21" customFormat="1" x14ac:dyDescent="0.2">
      <c r="A658" s="2"/>
      <c r="B658" s="2"/>
      <c r="C658" s="2"/>
      <c r="D658" s="2"/>
      <c r="E658" s="2"/>
      <c r="L658" s="2"/>
    </row>
    <row r="659" spans="1:12" s="21" customFormat="1" x14ac:dyDescent="0.2">
      <c r="A659" s="2"/>
      <c r="B659" s="2"/>
      <c r="C659" s="2"/>
      <c r="D659" s="2"/>
      <c r="E659" s="2"/>
      <c r="L659" s="2"/>
    </row>
    <row r="660" spans="1:12" s="21" customFormat="1" x14ac:dyDescent="0.2">
      <c r="A660" s="2"/>
      <c r="B660" s="2"/>
      <c r="C660" s="2"/>
      <c r="D660" s="2"/>
      <c r="E660" s="2"/>
      <c r="L660" s="2"/>
    </row>
    <row r="661" spans="1:12" s="21" customFormat="1" x14ac:dyDescent="0.2">
      <c r="A661" s="2"/>
      <c r="B661" s="2"/>
      <c r="C661" s="2"/>
      <c r="D661" s="2"/>
      <c r="E661" s="2"/>
      <c r="L661" s="2"/>
    </row>
    <row r="662" spans="1:12" s="21" customFormat="1" x14ac:dyDescent="0.2">
      <c r="A662" s="2"/>
      <c r="B662" s="2"/>
      <c r="C662" s="2"/>
      <c r="D662" s="2"/>
      <c r="E662" s="2"/>
      <c r="L662" s="2"/>
    </row>
    <row r="663" spans="1:12" s="21" customFormat="1" x14ac:dyDescent="0.2">
      <c r="A663" s="2"/>
      <c r="B663" s="2"/>
      <c r="C663" s="2"/>
      <c r="D663" s="2"/>
      <c r="E663" s="2"/>
      <c r="L663" s="2"/>
    </row>
    <row r="664" spans="1:12" s="21" customFormat="1" x14ac:dyDescent="0.2">
      <c r="A664" s="2"/>
      <c r="B664" s="2"/>
      <c r="C664" s="2"/>
      <c r="D664" s="2"/>
      <c r="E664" s="2"/>
      <c r="L664" s="2"/>
    </row>
    <row r="665" spans="1:12" s="21" customFormat="1" x14ac:dyDescent="0.2">
      <c r="A665" s="2"/>
      <c r="B665" s="2"/>
      <c r="C665" s="2"/>
      <c r="D665" s="2"/>
      <c r="E665" s="2"/>
      <c r="L665" s="2"/>
    </row>
    <row r="666" spans="1:12" s="21" customFormat="1" x14ac:dyDescent="0.2">
      <c r="A666" s="2"/>
      <c r="B666" s="2"/>
      <c r="C666" s="2"/>
      <c r="D666" s="2"/>
      <c r="E666" s="2"/>
      <c r="L666" s="2"/>
    </row>
    <row r="667" spans="1:12" s="21" customFormat="1" x14ac:dyDescent="0.2">
      <c r="A667" s="2"/>
      <c r="B667" s="2"/>
      <c r="C667" s="2"/>
      <c r="D667" s="2"/>
      <c r="E667" s="2"/>
      <c r="L667" s="2"/>
    </row>
    <row r="668" spans="1:12" s="21" customFormat="1" x14ac:dyDescent="0.2">
      <c r="A668" s="2"/>
      <c r="B668" s="2"/>
      <c r="C668" s="2"/>
      <c r="D668" s="2"/>
      <c r="E668" s="2"/>
      <c r="L668" s="2"/>
    </row>
    <row r="669" spans="1:12" s="21" customFormat="1" x14ac:dyDescent="0.2">
      <c r="A669" s="2"/>
      <c r="B669" s="2"/>
      <c r="C669" s="2"/>
      <c r="D669" s="2"/>
      <c r="E669" s="2"/>
      <c r="L669" s="2"/>
    </row>
    <row r="670" spans="1:12" s="21" customFormat="1" x14ac:dyDescent="0.2">
      <c r="A670" s="2"/>
      <c r="B670" s="2"/>
      <c r="C670" s="2"/>
      <c r="D670" s="2"/>
      <c r="E670" s="2"/>
      <c r="L670" s="2"/>
    </row>
    <row r="671" spans="1:12" s="21" customFormat="1" x14ac:dyDescent="0.2">
      <c r="A671" s="2"/>
      <c r="B671" s="2"/>
      <c r="C671" s="2"/>
      <c r="D671" s="2"/>
      <c r="E671" s="2"/>
      <c r="L671" s="2"/>
    </row>
    <row r="672" spans="1:12" s="21" customFormat="1" x14ac:dyDescent="0.2">
      <c r="A672" s="2"/>
      <c r="B672" s="2"/>
      <c r="C672" s="2"/>
      <c r="D672" s="2"/>
      <c r="E672" s="2"/>
      <c r="L672" s="2"/>
    </row>
    <row r="673" spans="1:12" s="21" customFormat="1" x14ac:dyDescent="0.2">
      <c r="A673" s="2"/>
      <c r="B673" s="2"/>
      <c r="C673" s="2"/>
      <c r="D673" s="2"/>
      <c r="E673" s="2"/>
      <c r="L673" s="2"/>
    </row>
    <row r="674" spans="1:12" s="21" customFormat="1" x14ac:dyDescent="0.2">
      <c r="A674" s="2"/>
      <c r="B674" s="2"/>
      <c r="C674" s="2"/>
      <c r="D674" s="2"/>
      <c r="E674" s="2"/>
      <c r="L674" s="2"/>
    </row>
    <row r="675" spans="1:12" s="21" customFormat="1" x14ac:dyDescent="0.2">
      <c r="A675" s="2"/>
      <c r="B675" s="2"/>
      <c r="C675" s="2"/>
      <c r="D675" s="2"/>
      <c r="E675" s="2"/>
      <c r="L675" s="2"/>
    </row>
    <row r="676" spans="1:12" s="21" customFormat="1" x14ac:dyDescent="0.2">
      <c r="A676" s="2"/>
      <c r="B676" s="2"/>
      <c r="C676" s="2"/>
      <c r="D676" s="2"/>
      <c r="E676" s="2"/>
      <c r="L676" s="2"/>
    </row>
    <row r="677" spans="1:12" s="21" customFormat="1" x14ac:dyDescent="0.2">
      <c r="A677" s="2"/>
      <c r="B677" s="2"/>
      <c r="C677" s="2"/>
      <c r="D677" s="2"/>
      <c r="E677" s="2"/>
      <c r="L677" s="2"/>
    </row>
    <row r="678" spans="1:12" s="21" customFormat="1" x14ac:dyDescent="0.2">
      <c r="A678" s="2"/>
      <c r="B678" s="2"/>
      <c r="C678" s="2"/>
      <c r="D678" s="2"/>
      <c r="E678" s="2"/>
      <c r="L678" s="2"/>
    </row>
    <row r="679" spans="1:12" s="21" customFormat="1" x14ac:dyDescent="0.2">
      <c r="A679" s="2"/>
      <c r="B679" s="2"/>
      <c r="C679" s="2"/>
      <c r="D679" s="2"/>
      <c r="E679" s="2"/>
      <c r="L679" s="2"/>
    </row>
    <row r="680" spans="1:12" s="21" customFormat="1" x14ac:dyDescent="0.2">
      <c r="A680" s="2"/>
      <c r="B680" s="2"/>
      <c r="C680" s="2"/>
      <c r="D680" s="2"/>
      <c r="E680" s="2"/>
      <c r="L680" s="2"/>
    </row>
    <row r="681" spans="1:12" s="21" customFormat="1" x14ac:dyDescent="0.2">
      <c r="A681" s="2"/>
      <c r="B681" s="2"/>
      <c r="C681" s="2"/>
      <c r="D681" s="2"/>
      <c r="E681" s="2"/>
      <c r="L681" s="2"/>
    </row>
    <row r="682" spans="1:12" s="21" customFormat="1" x14ac:dyDescent="0.2">
      <c r="A682" s="2"/>
      <c r="B682" s="2"/>
      <c r="C682" s="2"/>
      <c r="D682" s="2"/>
      <c r="E682" s="2"/>
      <c r="L682" s="2"/>
    </row>
    <row r="683" spans="1:12" s="21" customFormat="1" x14ac:dyDescent="0.2">
      <c r="A683" s="2"/>
      <c r="B683" s="2"/>
      <c r="C683" s="2"/>
      <c r="D683" s="2"/>
      <c r="E683" s="2"/>
      <c r="L683" s="2"/>
    </row>
    <row r="684" spans="1:12" s="21" customFormat="1" x14ac:dyDescent="0.2">
      <c r="A684" s="2"/>
      <c r="B684" s="2"/>
      <c r="C684" s="2"/>
      <c r="D684" s="2"/>
      <c r="E684" s="2"/>
      <c r="L684" s="2"/>
    </row>
    <row r="685" spans="1:12" s="21" customFormat="1" x14ac:dyDescent="0.2">
      <c r="A685" s="2"/>
      <c r="B685" s="2"/>
      <c r="C685" s="2"/>
      <c r="D685" s="2"/>
      <c r="E685" s="2"/>
      <c r="L685" s="2"/>
    </row>
    <row r="686" spans="1:12" s="21" customFormat="1" x14ac:dyDescent="0.2">
      <c r="A686" s="2"/>
      <c r="B686" s="2"/>
      <c r="C686" s="2"/>
      <c r="D686" s="2"/>
      <c r="E686" s="2"/>
      <c r="L686" s="2"/>
    </row>
    <row r="687" spans="1:12" s="21" customFormat="1" x14ac:dyDescent="0.2">
      <c r="A687" s="2"/>
      <c r="B687" s="2"/>
      <c r="C687" s="2"/>
      <c r="D687" s="2"/>
      <c r="E687" s="2"/>
      <c r="L687" s="2"/>
    </row>
    <row r="688" spans="1:12" s="21" customFormat="1" x14ac:dyDescent="0.2">
      <c r="A688" s="2"/>
      <c r="B688" s="2"/>
      <c r="C688" s="2"/>
      <c r="D688" s="2"/>
      <c r="E688" s="2"/>
      <c r="L688" s="2"/>
    </row>
    <row r="689" spans="1:12" s="21" customFormat="1" x14ac:dyDescent="0.2">
      <c r="A689" s="2"/>
      <c r="B689" s="2"/>
      <c r="C689" s="2"/>
      <c r="D689" s="2"/>
      <c r="E689" s="2"/>
      <c r="L689" s="2"/>
    </row>
    <row r="690" spans="1:12" s="21" customFormat="1" x14ac:dyDescent="0.2">
      <c r="A690" s="2"/>
      <c r="B690" s="2"/>
      <c r="C690" s="2"/>
      <c r="D690" s="2"/>
      <c r="E690" s="2"/>
      <c r="L690" s="2"/>
    </row>
    <row r="691" spans="1:12" s="21" customFormat="1" x14ac:dyDescent="0.2">
      <c r="A691" s="2"/>
      <c r="B691" s="2"/>
      <c r="C691" s="2"/>
      <c r="D691" s="2"/>
      <c r="E691" s="2"/>
      <c r="L691" s="2"/>
    </row>
    <row r="692" spans="1:12" s="21" customFormat="1" x14ac:dyDescent="0.2">
      <c r="A692" s="2"/>
      <c r="B692" s="2"/>
      <c r="C692" s="2"/>
      <c r="D692" s="2"/>
      <c r="E692" s="2"/>
      <c r="L692" s="2"/>
    </row>
    <row r="693" spans="1:12" s="21" customFormat="1" x14ac:dyDescent="0.2">
      <c r="A693" s="2"/>
      <c r="B693" s="2"/>
      <c r="C693" s="2"/>
      <c r="D693" s="2"/>
      <c r="E693" s="2"/>
      <c r="L693" s="2"/>
    </row>
    <row r="694" spans="1:12" s="21" customFormat="1" x14ac:dyDescent="0.2">
      <c r="A694" s="2"/>
      <c r="B694" s="2"/>
      <c r="C694" s="2"/>
      <c r="D694" s="2"/>
      <c r="E694" s="2"/>
      <c r="L694" s="2"/>
    </row>
    <row r="695" spans="1:12" s="21" customFormat="1" x14ac:dyDescent="0.2">
      <c r="A695" s="2"/>
      <c r="B695" s="2"/>
      <c r="C695" s="2"/>
      <c r="D695" s="2"/>
      <c r="E695" s="2"/>
      <c r="L695" s="2"/>
    </row>
    <row r="696" spans="1:12" s="21" customFormat="1" x14ac:dyDescent="0.2">
      <c r="A696" s="2"/>
      <c r="B696" s="2"/>
      <c r="C696" s="2"/>
      <c r="D696" s="2"/>
      <c r="E696" s="2"/>
      <c r="L696" s="2"/>
    </row>
    <row r="697" spans="1:12" s="21" customFormat="1" x14ac:dyDescent="0.2">
      <c r="A697" s="2"/>
      <c r="B697" s="2"/>
      <c r="C697" s="2"/>
      <c r="D697" s="2"/>
      <c r="E697" s="2"/>
      <c r="L697" s="2"/>
    </row>
    <row r="698" spans="1:12" s="21" customFormat="1" x14ac:dyDescent="0.2">
      <c r="A698" s="2"/>
      <c r="B698" s="2"/>
      <c r="C698" s="2"/>
      <c r="D698" s="2"/>
      <c r="E698" s="2"/>
      <c r="L698" s="2"/>
    </row>
    <row r="699" spans="1:12" s="21" customFormat="1" x14ac:dyDescent="0.2">
      <c r="A699" s="2"/>
      <c r="B699" s="2"/>
      <c r="C699" s="2"/>
      <c r="D699" s="2"/>
      <c r="E699" s="2"/>
      <c r="L699" s="2"/>
    </row>
    <row r="700" spans="1:12" s="21" customFormat="1" x14ac:dyDescent="0.2">
      <c r="A700" s="2"/>
      <c r="B700" s="2"/>
      <c r="C700" s="2"/>
      <c r="D700" s="2"/>
      <c r="E700" s="2"/>
      <c r="L700" s="2"/>
    </row>
    <row r="701" spans="1:12" s="21" customFormat="1" x14ac:dyDescent="0.2">
      <c r="A701" s="2"/>
      <c r="B701" s="2"/>
      <c r="C701" s="2"/>
      <c r="D701" s="2"/>
      <c r="E701" s="2"/>
      <c r="L701" s="2"/>
    </row>
    <row r="702" spans="1:12" s="21" customFormat="1" x14ac:dyDescent="0.2">
      <c r="A702" s="2"/>
      <c r="B702" s="2"/>
      <c r="C702" s="2"/>
      <c r="D702" s="2"/>
      <c r="E702" s="2"/>
      <c r="L702" s="2"/>
    </row>
    <row r="703" spans="1:12" s="21" customFormat="1" x14ac:dyDescent="0.2">
      <c r="A703" s="2"/>
      <c r="B703" s="2"/>
      <c r="C703" s="2"/>
      <c r="D703" s="2"/>
      <c r="E703" s="2"/>
      <c r="L703" s="2"/>
    </row>
    <row r="704" spans="1:12" s="21" customFormat="1" x14ac:dyDescent="0.2">
      <c r="A704" s="2"/>
      <c r="B704" s="2"/>
      <c r="C704" s="2"/>
      <c r="D704" s="2"/>
      <c r="E704" s="2"/>
      <c r="L704" s="2"/>
    </row>
    <row r="705" spans="1:12" s="21" customFormat="1" x14ac:dyDescent="0.2">
      <c r="A705" s="2"/>
      <c r="B705" s="2"/>
      <c r="C705" s="2"/>
      <c r="D705" s="2"/>
      <c r="E705" s="2"/>
      <c r="L705" s="2"/>
    </row>
    <row r="706" spans="1:12" s="21" customFormat="1" x14ac:dyDescent="0.2">
      <c r="A706" s="2"/>
      <c r="B706" s="2"/>
      <c r="C706" s="2"/>
      <c r="D706" s="2"/>
      <c r="E706" s="2"/>
      <c r="L706" s="2"/>
    </row>
    <row r="707" spans="1:12" s="21" customFormat="1" x14ac:dyDescent="0.2">
      <c r="A707" s="2"/>
      <c r="B707" s="2"/>
      <c r="C707" s="2"/>
      <c r="D707" s="2"/>
      <c r="E707" s="2"/>
      <c r="L707" s="2"/>
    </row>
    <row r="708" spans="1:12" s="21" customFormat="1" x14ac:dyDescent="0.2">
      <c r="A708" s="2"/>
      <c r="B708" s="2"/>
      <c r="C708" s="2"/>
      <c r="D708" s="2"/>
      <c r="E708" s="2"/>
      <c r="L708" s="2"/>
    </row>
    <row r="709" spans="1:12" s="21" customFormat="1" x14ac:dyDescent="0.2">
      <c r="A709" s="2"/>
      <c r="B709" s="2"/>
      <c r="C709" s="2"/>
      <c r="D709" s="2"/>
      <c r="E709" s="2"/>
      <c r="L709" s="2"/>
    </row>
    <row r="710" spans="1:12" s="21" customFormat="1" x14ac:dyDescent="0.2">
      <c r="A710" s="2"/>
      <c r="B710" s="2"/>
      <c r="C710" s="2"/>
      <c r="D710" s="2"/>
      <c r="E710" s="2"/>
      <c r="L710" s="2"/>
    </row>
    <row r="711" spans="1:12" s="21" customFormat="1" x14ac:dyDescent="0.2">
      <c r="A711" s="2"/>
      <c r="B711" s="2"/>
      <c r="C711" s="2"/>
      <c r="D711" s="2"/>
      <c r="E711" s="2"/>
      <c r="L711" s="2"/>
    </row>
    <row r="712" spans="1:12" s="21" customFormat="1" x14ac:dyDescent="0.2">
      <c r="A712" s="2"/>
      <c r="B712" s="2"/>
      <c r="C712" s="2"/>
      <c r="D712" s="2"/>
      <c r="E712" s="2"/>
      <c r="L712" s="2"/>
    </row>
    <row r="713" spans="1:12" s="21" customFormat="1" x14ac:dyDescent="0.2">
      <c r="A713" s="2"/>
      <c r="B713" s="2"/>
      <c r="C713" s="2"/>
      <c r="D713" s="2"/>
      <c r="E713" s="2"/>
      <c r="L713" s="2"/>
    </row>
    <row r="714" spans="1:12" s="21" customFormat="1" x14ac:dyDescent="0.2">
      <c r="A714" s="2"/>
      <c r="B714" s="2"/>
      <c r="C714" s="2"/>
      <c r="D714" s="2"/>
      <c r="E714" s="2"/>
      <c r="L714" s="2"/>
    </row>
    <row r="715" spans="1:12" s="21" customFormat="1" x14ac:dyDescent="0.2">
      <c r="A715" s="2"/>
      <c r="B715" s="2"/>
      <c r="C715" s="2"/>
      <c r="D715" s="2"/>
      <c r="E715" s="2"/>
      <c r="L715" s="2"/>
    </row>
    <row r="716" spans="1:12" s="21" customFormat="1" x14ac:dyDescent="0.2">
      <c r="A716" s="2"/>
      <c r="B716" s="2"/>
      <c r="C716" s="2"/>
      <c r="D716" s="2"/>
      <c r="E716" s="2"/>
      <c r="L716" s="2"/>
    </row>
    <row r="717" spans="1:12" s="21" customFormat="1" x14ac:dyDescent="0.2">
      <c r="A717" s="2"/>
      <c r="B717" s="2"/>
      <c r="C717" s="2"/>
      <c r="D717" s="2"/>
      <c r="E717" s="2"/>
      <c r="L717" s="2"/>
    </row>
    <row r="718" spans="1:12" s="21" customFormat="1" x14ac:dyDescent="0.2">
      <c r="A718" s="2"/>
      <c r="B718" s="2"/>
      <c r="C718" s="2"/>
      <c r="D718" s="2"/>
      <c r="E718" s="2"/>
      <c r="L718" s="2"/>
    </row>
    <row r="719" spans="1:12" s="21" customFormat="1" x14ac:dyDescent="0.2">
      <c r="A719" s="2"/>
      <c r="B719" s="2"/>
      <c r="C719" s="2"/>
      <c r="D719" s="2"/>
      <c r="E719" s="2"/>
      <c r="L719" s="2"/>
    </row>
    <row r="720" spans="1:12" s="21" customFormat="1" x14ac:dyDescent="0.2">
      <c r="A720" s="2"/>
      <c r="B720" s="2"/>
      <c r="C720" s="2"/>
      <c r="D720" s="2"/>
      <c r="E720" s="2"/>
      <c r="L720" s="2"/>
    </row>
    <row r="721" spans="1:12" s="21" customFormat="1" x14ac:dyDescent="0.2">
      <c r="A721" s="2"/>
      <c r="B721" s="2"/>
      <c r="C721" s="2"/>
      <c r="D721" s="2"/>
      <c r="E721" s="2"/>
      <c r="L721" s="2"/>
    </row>
    <row r="722" spans="1:12" s="21" customFormat="1" x14ac:dyDescent="0.2">
      <c r="A722" s="2"/>
      <c r="B722" s="2"/>
      <c r="C722" s="2"/>
      <c r="D722" s="2"/>
      <c r="E722" s="2"/>
      <c r="L722" s="2"/>
    </row>
    <row r="723" spans="1:12" s="21" customFormat="1" x14ac:dyDescent="0.2">
      <c r="A723" s="2"/>
      <c r="B723" s="2"/>
      <c r="C723" s="2"/>
      <c r="D723" s="2"/>
      <c r="E723" s="2"/>
      <c r="L723" s="2"/>
    </row>
    <row r="724" spans="1:12" s="21" customFormat="1" x14ac:dyDescent="0.2">
      <c r="A724" s="2"/>
      <c r="B724" s="2"/>
      <c r="C724" s="2"/>
      <c r="D724" s="2"/>
      <c r="E724" s="2"/>
      <c r="L724" s="2"/>
    </row>
    <row r="725" spans="1:12" s="21" customFormat="1" x14ac:dyDescent="0.2">
      <c r="A725" s="2"/>
      <c r="B725" s="2"/>
      <c r="C725" s="2"/>
      <c r="D725" s="2"/>
      <c r="E725" s="2"/>
      <c r="L725" s="2"/>
    </row>
    <row r="726" spans="1:12" s="21" customFormat="1" x14ac:dyDescent="0.2">
      <c r="A726" s="2"/>
      <c r="B726" s="2"/>
      <c r="C726" s="2"/>
      <c r="D726" s="2"/>
      <c r="E726" s="2"/>
      <c r="L726" s="2"/>
    </row>
    <row r="727" spans="1:12" s="21" customFormat="1" x14ac:dyDescent="0.2">
      <c r="A727" s="2"/>
      <c r="B727" s="2"/>
      <c r="C727" s="2"/>
      <c r="D727" s="2"/>
      <c r="E727" s="2"/>
      <c r="L727" s="2"/>
    </row>
    <row r="728" spans="1:12" s="21" customFormat="1" x14ac:dyDescent="0.2">
      <c r="A728" s="2"/>
      <c r="B728" s="2"/>
      <c r="C728" s="2"/>
      <c r="D728" s="2"/>
      <c r="E728" s="2"/>
      <c r="L728" s="2"/>
    </row>
    <row r="729" spans="1:12" s="21" customFormat="1" x14ac:dyDescent="0.2">
      <c r="A729" s="2"/>
      <c r="B729" s="2"/>
      <c r="C729" s="2"/>
      <c r="D729" s="2"/>
      <c r="E729" s="2"/>
      <c r="L729" s="2"/>
    </row>
    <row r="730" spans="1:12" s="21" customFormat="1" x14ac:dyDescent="0.2">
      <c r="A730" s="2"/>
      <c r="B730" s="2"/>
      <c r="C730" s="2"/>
      <c r="D730" s="2"/>
      <c r="E730" s="2"/>
      <c r="L730" s="2"/>
    </row>
    <row r="731" spans="1:12" s="21" customFormat="1" x14ac:dyDescent="0.2">
      <c r="A731" s="2"/>
      <c r="B731" s="2"/>
      <c r="C731" s="2"/>
      <c r="D731" s="2"/>
      <c r="E731" s="2"/>
      <c r="L731" s="2"/>
    </row>
    <row r="732" spans="1:12" s="21" customFormat="1" x14ac:dyDescent="0.2">
      <c r="A732" s="2"/>
      <c r="B732" s="2"/>
      <c r="C732" s="2"/>
      <c r="D732" s="2"/>
      <c r="E732" s="2"/>
      <c r="L732" s="2"/>
    </row>
    <row r="733" spans="1:12" s="21" customFormat="1" x14ac:dyDescent="0.2">
      <c r="A733" s="2"/>
      <c r="B733" s="2"/>
      <c r="C733" s="2"/>
      <c r="D733" s="2"/>
      <c r="E733" s="2"/>
      <c r="L733" s="2"/>
    </row>
    <row r="734" spans="1:12" s="21" customFormat="1" x14ac:dyDescent="0.2">
      <c r="A734" s="2"/>
      <c r="B734" s="2"/>
      <c r="C734" s="2"/>
      <c r="D734" s="2"/>
      <c r="E734" s="2"/>
      <c r="L734" s="2"/>
    </row>
    <row r="735" spans="1:12" s="21" customFormat="1" x14ac:dyDescent="0.2">
      <c r="A735" s="2"/>
      <c r="B735" s="2"/>
      <c r="C735" s="2"/>
      <c r="D735" s="2"/>
      <c r="E735" s="2"/>
      <c r="L735" s="2"/>
    </row>
    <row r="736" spans="1:12" s="21" customFormat="1" x14ac:dyDescent="0.2">
      <c r="A736" s="2"/>
      <c r="B736" s="2"/>
      <c r="C736" s="2"/>
      <c r="D736" s="2"/>
      <c r="E736" s="2"/>
      <c r="L736" s="2"/>
    </row>
    <row r="737" spans="1:12" s="21" customFormat="1" x14ac:dyDescent="0.2">
      <c r="A737" s="2"/>
      <c r="B737" s="2"/>
      <c r="C737" s="2"/>
      <c r="D737" s="2"/>
      <c r="E737" s="2"/>
      <c r="L737" s="2"/>
    </row>
    <row r="738" spans="1:12" s="21" customFormat="1" x14ac:dyDescent="0.2">
      <c r="A738" s="2"/>
      <c r="B738" s="2"/>
      <c r="C738" s="2"/>
      <c r="D738" s="2"/>
      <c r="E738" s="2"/>
      <c r="L738" s="2"/>
    </row>
    <row r="739" spans="1:12" s="21" customFormat="1" x14ac:dyDescent="0.2">
      <c r="A739" s="2"/>
      <c r="B739" s="2"/>
      <c r="C739" s="2"/>
      <c r="D739" s="2"/>
      <c r="E739" s="2"/>
      <c r="L739" s="2"/>
    </row>
    <row r="740" spans="1:12" s="21" customFormat="1" x14ac:dyDescent="0.2">
      <c r="A740" s="2"/>
      <c r="B740" s="2"/>
      <c r="C740" s="2"/>
      <c r="D740" s="2"/>
      <c r="E740" s="2"/>
      <c r="L740" s="2"/>
    </row>
    <row r="741" spans="1:12" s="21" customFormat="1" x14ac:dyDescent="0.2">
      <c r="A741" s="2"/>
      <c r="B741" s="2"/>
      <c r="C741" s="2"/>
      <c r="D741" s="2"/>
      <c r="E741" s="2"/>
      <c r="L741" s="2"/>
    </row>
    <row r="742" spans="1:12" s="21" customFormat="1" x14ac:dyDescent="0.2">
      <c r="A742" s="2"/>
      <c r="B742" s="2"/>
      <c r="C742" s="2"/>
      <c r="D742" s="2"/>
      <c r="E742" s="2"/>
      <c r="L742" s="2"/>
    </row>
    <row r="743" spans="1:12" s="21" customFormat="1" x14ac:dyDescent="0.2">
      <c r="A743" s="2"/>
      <c r="B743" s="2"/>
      <c r="C743" s="2"/>
      <c r="D743" s="2"/>
      <c r="E743" s="2"/>
      <c r="L743" s="2"/>
    </row>
    <row r="744" spans="1:12" s="21" customFormat="1" x14ac:dyDescent="0.2">
      <c r="A744" s="2"/>
      <c r="B744" s="2"/>
      <c r="C744" s="2"/>
      <c r="D744" s="2"/>
      <c r="E744" s="2"/>
      <c r="L744" s="2"/>
    </row>
    <row r="745" spans="1:12" s="21" customFormat="1" x14ac:dyDescent="0.2">
      <c r="A745" s="2"/>
      <c r="B745" s="2"/>
      <c r="C745" s="2"/>
      <c r="D745" s="2"/>
      <c r="E745" s="2"/>
      <c r="L745" s="2"/>
    </row>
    <row r="746" spans="1:12" s="21" customFormat="1" x14ac:dyDescent="0.2">
      <c r="A746" s="2"/>
      <c r="B746" s="2"/>
      <c r="C746" s="2"/>
      <c r="D746" s="2"/>
      <c r="E746" s="2"/>
      <c r="L746" s="2"/>
    </row>
    <row r="747" spans="1:12" s="21" customFormat="1" x14ac:dyDescent="0.2">
      <c r="A747" s="2"/>
      <c r="B747" s="2"/>
      <c r="C747" s="2"/>
      <c r="D747" s="2"/>
      <c r="E747" s="2"/>
      <c r="L747" s="2"/>
    </row>
    <row r="748" spans="1:12" s="21" customFormat="1" x14ac:dyDescent="0.2">
      <c r="A748" s="2"/>
      <c r="B748" s="2"/>
      <c r="C748" s="2"/>
      <c r="D748" s="2"/>
      <c r="E748" s="2"/>
      <c r="L748" s="2"/>
    </row>
    <row r="749" spans="1:12" s="21" customFormat="1" x14ac:dyDescent="0.2">
      <c r="A749" s="2"/>
      <c r="B749" s="2"/>
      <c r="C749" s="2"/>
      <c r="D749" s="2"/>
      <c r="E749" s="2"/>
      <c r="L749" s="2"/>
    </row>
    <row r="750" spans="1:12" s="21" customFormat="1" x14ac:dyDescent="0.2">
      <c r="A750" s="2"/>
      <c r="B750" s="2"/>
      <c r="C750" s="2"/>
      <c r="D750" s="2"/>
      <c r="E750" s="2"/>
      <c r="L750" s="2"/>
    </row>
    <row r="751" spans="1:12" s="21" customFormat="1" x14ac:dyDescent="0.2">
      <c r="A751" s="2"/>
      <c r="B751" s="2"/>
      <c r="C751" s="2"/>
      <c r="D751" s="2"/>
      <c r="E751" s="2"/>
      <c r="L751" s="2"/>
    </row>
    <row r="752" spans="1:12" s="21" customFormat="1" x14ac:dyDescent="0.2">
      <c r="A752" s="2"/>
      <c r="B752" s="2"/>
      <c r="C752" s="2"/>
      <c r="D752" s="2"/>
      <c r="E752" s="2"/>
      <c r="L752" s="2"/>
    </row>
    <row r="753" spans="1:12" s="21" customFormat="1" x14ac:dyDescent="0.2">
      <c r="A753" s="2"/>
      <c r="B753" s="2"/>
      <c r="C753" s="2"/>
      <c r="D753" s="2"/>
      <c r="E753" s="2"/>
      <c r="L753" s="2"/>
    </row>
    <row r="754" spans="1:12" s="21" customFormat="1" x14ac:dyDescent="0.2">
      <c r="A754" s="2"/>
      <c r="B754" s="2"/>
      <c r="C754" s="2"/>
      <c r="D754" s="2"/>
      <c r="E754" s="2"/>
      <c r="L754" s="2"/>
    </row>
    <row r="755" spans="1:12" s="21" customFormat="1" x14ac:dyDescent="0.2">
      <c r="A755" s="2"/>
      <c r="B755" s="2"/>
      <c r="C755" s="2"/>
      <c r="D755" s="2"/>
      <c r="E755" s="2"/>
      <c r="L755" s="2"/>
    </row>
    <row r="756" spans="1:12" s="21" customFormat="1" x14ac:dyDescent="0.2">
      <c r="A756" s="2"/>
      <c r="B756" s="2"/>
      <c r="C756" s="2"/>
      <c r="D756" s="2"/>
      <c r="E756" s="2"/>
      <c r="L756" s="2"/>
    </row>
    <row r="757" spans="1:12" s="21" customFormat="1" x14ac:dyDescent="0.2">
      <c r="A757" s="2"/>
      <c r="B757" s="2"/>
      <c r="C757" s="2"/>
      <c r="D757" s="2"/>
      <c r="E757" s="2"/>
      <c r="L757" s="2"/>
    </row>
    <row r="758" spans="1:12" s="21" customFormat="1" x14ac:dyDescent="0.2">
      <c r="A758" s="2"/>
      <c r="B758" s="2"/>
      <c r="C758" s="2"/>
      <c r="D758" s="2"/>
      <c r="E758" s="2"/>
      <c r="L758" s="2"/>
    </row>
    <row r="759" spans="1:12" s="21" customFormat="1" x14ac:dyDescent="0.2">
      <c r="A759" s="2"/>
      <c r="B759" s="2"/>
      <c r="C759" s="2"/>
      <c r="D759" s="2"/>
      <c r="E759" s="2"/>
      <c r="L759" s="2"/>
    </row>
    <row r="760" spans="1:12" s="21" customFormat="1" x14ac:dyDescent="0.2">
      <c r="A760" s="2"/>
      <c r="B760" s="2"/>
      <c r="C760" s="2"/>
      <c r="D760" s="2"/>
      <c r="E760" s="2"/>
      <c r="L760" s="2"/>
    </row>
    <row r="761" spans="1:12" s="21" customFormat="1" x14ac:dyDescent="0.2">
      <c r="A761" s="2"/>
      <c r="B761" s="2"/>
      <c r="C761" s="2"/>
      <c r="D761" s="2"/>
      <c r="E761" s="2"/>
      <c r="L761" s="2"/>
    </row>
    <row r="762" spans="1:12" s="21" customFormat="1" x14ac:dyDescent="0.2">
      <c r="A762" s="2"/>
      <c r="B762" s="2"/>
      <c r="C762" s="2"/>
      <c r="D762" s="2"/>
      <c r="E762" s="2"/>
      <c r="L762" s="2"/>
    </row>
    <row r="763" spans="1:12" s="21" customFormat="1" x14ac:dyDescent="0.2">
      <c r="A763" s="2"/>
      <c r="B763" s="2"/>
      <c r="C763" s="2"/>
      <c r="D763" s="2"/>
      <c r="E763" s="2"/>
      <c r="L763" s="2"/>
    </row>
    <row r="764" spans="1:12" s="21" customFormat="1" x14ac:dyDescent="0.2">
      <c r="A764" s="2"/>
      <c r="B764" s="2"/>
      <c r="C764" s="2"/>
      <c r="D764" s="2"/>
      <c r="E764" s="2"/>
      <c r="L764" s="2"/>
    </row>
    <row r="765" spans="1:12" s="21" customFormat="1" x14ac:dyDescent="0.2">
      <c r="A765" s="2"/>
      <c r="B765" s="2"/>
      <c r="C765" s="2"/>
      <c r="D765" s="2"/>
      <c r="E765" s="2"/>
      <c r="L765" s="2"/>
    </row>
    <row r="766" spans="1:12" s="21" customFormat="1" x14ac:dyDescent="0.2">
      <c r="A766" s="2"/>
      <c r="B766" s="2"/>
      <c r="C766" s="2"/>
      <c r="D766" s="2"/>
      <c r="E766" s="2"/>
      <c r="L766" s="2"/>
    </row>
    <row r="767" spans="1:12" s="21" customFormat="1" x14ac:dyDescent="0.2">
      <c r="A767" s="2"/>
      <c r="B767" s="2"/>
      <c r="C767" s="2"/>
      <c r="D767" s="2"/>
      <c r="E767" s="2"/>
      <c r="L767" s="2"/>
    </row>
    <row r="768" spans="1:12" s="21" customFormat="1" x14ac:dyDescent="0.2">
      <c r="A768" s="2"/>
      <c r="B768" s="2"/>
      <c r="C768" s="2"/>
      <c r="D768" s="2"/>
      <c r="E768" s="2"/>
      <c r="L768" s="2"/>
    </row>
    <row r="769" spans="1:12" s="21" customFormat="1" x14ac:dyDescent="0.2">
      <c r="A769" s="2"/>
      <c r="B769" s="2"/>
      <c r="C769" s="2"/>
      <c r="D769" s="2"/>
      <c r="E769" s="2"/>
      <c r="L769" s="2"/>
    </row>
    <row r="770" spans="1:12" s="21" customFormat="1" x14ac:dyDescent="0.2">
      <c r="A770" s="2"/>
      <c r="B770" s="2"/>
      <c r="C770" s="2"/>
      <c r="D770" s="2"/>
      <c r="E770" s="2"/>
      <c r="L770" s="2"/>
    </row>
    <row r="771" spans="1:12" s="21" customFormat="1" x14ac:dyDescent="0.2">
      <c r="A771" s="2"/>
      <c r="B771" s="2"/>
      <c r="C771" s="2"/>
      <c r="D771" s="2"/>
      <c r="E771" s="2"/>
      <c r="L771" s="2"/>
    </row>
    <row r="772" spans="1:12" s="21" customFormat="1" x14ac:dyDescent="0.2">
      <c r="A772" s="2"/>
      <c r="B772" s="2"/>
      <c r="C772" s="2"/>
      <c r="D772" s="2"/>
      <c r="E772" s="2"/>
      <c r="L772" s="2"/>
    </row>
    <row r="773" spans="1:12" s="21" customFormat="1" x14ac:dyDescent="0.2">
      <c r="A773" s="2"/>
      <c r="B773" s="2"/>
      <c r="C773" s="2"/>
      <c r="D773" s="2"/>
      <c r="E773" s="2"/>
      <c r="L773" s="2"/>
    </row>
    <row r="774" spans="1:12" s="21" customFormat="1" x14ac:dyDescent="0.2">
      <c r="A774" s="2"/>
      <c r="B774" s="2"/>
      <c r="C774" s="2"/>
      <c r="D774" s="2"/>
      <c r="E774" s="2"/>
      <c r="L774" s="2"/>
    </row>
    <row r="775" spans="1:12" s="21" customFormat="1" x14ac:dyDescent="0.2">
      <c r="A775" s="2"/>
      <c r="B775" s="2"/>
      <c r="C775" s="2"/>
      <c r="D775" s="2"/>
      <c r="E775" s="2"/>
      <c r="L775" s="2"/>
    </row>
    <row r="776" spans="1:12" s="21" customFormat="1" x14ac:dyDescent="0.2">
      <c r="A776" s="2"/>
      <c r="B776" s="2"/>
      <c r="C776" s="2"/>
      <c r="D776" s="2"/>
      <c r="E776" s="2"/>
      <c r="L776" s="2"/>
    </row>
    <row r="777" spans="1:12" s="21" customFormat="1" x14ac:dyDescent="0.2">
      <c r="A777" s="2"/>
      <c r="B777" s="2"/>
      <c r="C777" s="2"/>
      <c r="D777" s="2"/>
      <c r="E777" s="2"/>
      <c r="L777" s="2"/>
    </row>
    <row r="778" spans="1:12" s="21" customFormat="1" x14ac:dyDescent="0.2">
      <c r="A778" s="2"/>
      <c r="B778" s="2"/>
      <c r="C778" s="2"/>
      <c r="D778" s="2"/>
      <c r="E778" s="2"/>
      <c r="L778" s="2"/>
    </row>
    <row r="779" spans="1:12" s="21" customFormat="1" x14ac:dyDescent="0.2">
      <c r="A779" s="2"/>
      <c r="B779" s="2"/>
      <c r="C779" s="2"/>
      <c r="D779" s="2"/>
      <c r="E779" s="2"/>
      <c r="L779" s="2"/>
    </row>
    <row r="780" spans="1:12" s="21" customFormat="1" x14ac:dyDescent="0.2">
      <c r="A780" s="2"/>
      <c r="B780" s="2"/>
      <c r="C780" s="2"/>
      <c r="D780" s="2"/>
      <c r="E780" s="2"/>
      <c r="L780" s="2"/>
    </row>
    <row r="781" spans="1:12" s="21" customFormat="1" x14ac:dyDescent="0.2">
      <c r="A781" s="2"/>
      <c r="B781" s="2"/>
      <c r="C781" s="2"/>
      <c r="D781" s="2"/>
      <c r="E781" s="2"/>
      <c r="L781" s="2"/>
    </row>
    <row r="782" spans="1:12" s="21" customFormat="1" x14ac:dyDescent="0.2">
      <c r="A782" s="2"/>
      <c r="B782" s="2"/>
      <c r="C782" s="2"/>
      <c r="D782" s="2"/>
      <c r="E782" s="2"/>
      <c r="L782" s="2"/>
    </row>
    <row r="783" spans="1:12" s="21" customFormat="1" x14ac:dyDescent="0.2">
      <c r="A783" s="2"/>
      <c r="B783" s="2"/>
      <c r="C783" s="2"/>
      <c r="D783" s="2"/>
      <c r="E783" s="2"/>
      <c r="L783" s="2"/>
    </row>
    <row r="784" spans="1:12" s="21" customFormat="1" x14ac:dyDescent="0.2">
      <c r="A784" s="2"/>
      <c r="B784" s="2"/>
      <c r="C784" s="2"/>
      <c r="D784" s="2"/>
      <c r="E784" s="2"/>
      <c r="L784" s="2"/>
    </row>
    <row r="785" spans="1:12" s="21" customFormat="1" x14ac:dyDescent="0.2">
      <c r="A785" s="2"/>
      <c r="B785" s="2"/>
      <c r="C785" s="2"/>
      <c r="D785" s="2"/>
      <c r="E785" s="2"/>
      <c r="L785" s="2"/>
    </row>
    <row r="786" spans="1:12" s="21" customFormat="1" x14ac:dyDescent="0.2">
      <c r="A786" s="2"/>
      <c r="B786" s="2"/>
      <c r="C786" s="2"/>
      <c r="D786" s="2"/>
      <c r="E786" s="2"/>
      <c r="L786" s="2"/>
    </row>
    <row r="787" spans="1:12" s="21" customFormat="1" x14ac:dyDescent="0.2">
      <c r="A787" s="2"/>
      <c r="B787" s="2"/>
      <c r="C787" s="2"/>
      <c r="D787" s="2"/>
      <c r="E787" s="2"/>
      <c r="L787" s="2"/>
    </row>
    <row r="788" spans="1:12" s="21" customFormat="1" x14ac:dyDescent="0.2">
      <c r="A788" s="2"/>
      <c r="B788" s="2"/>
      <c r="C788" s="2"/>
      <c r="D788" s="2"/>
      <c r="E788" s="2"/>
      <c r="L788" s="2"/>
    </row>
    <row r="789" spans="1:12" s="21" customFormat="1" x14ac:dyDescent="0.2">
      <c r="A789" s="2"/>
      <c r="B789" s="2"/>
      <c r="C789" s="2"/>
      <c r="D789" s="2"/>
      <c r="E789" s="2"/>
      <c r="L789" s="2"/>
    </row>
    <row r="790" spans="1:12" s="21" customFormat="1" x14ac:dyDescent="0.2">
      <c r="A790" s="2"/>
      <c r="B790" s="2"/>
      <c r="C790" s="2"/>
      <c r="D790" s="2"/>
      <c r="E790" s="2"/>
      <c r="L790" s="2"/>
    </row>
    <row r="791" spans="1:12" s="21" customFormat="1" x14ac:dyDescent="0.2">
      <c r="A791" s="2"/>
      <c r="B791" s="2"/>
      <c r="C791" s="2"/>
      <c r="D791" s="2"/>
      <c r="E791" s="2"/>
      <c r="L791" s="2"/>
    </row>
    <row r="792" spans="1:12" s="21" customFormat="1" x14ac:dyDescent="0.2">
      <c r="A792" s="2"/>
      <c r="B792" s="2"/>
      <c r="C792" s="2"/>
      <c r="D792" s="2"/>
      <c r="E792" s="2"/>
      <c r="L792" s="2"/>
    </row>
    <row r="793" spans="1:12" s="21" customFormat="1" x14ac:dyDescent="0.2">
      <c r="A793" s="2"/>
      <c r="B793" s="2"/>
      <c r="C793" s="2"/>
      <c r="D793" s="2"/>
      <c r="E793" s="2"/>
      <c r="L793" s="2"/>
    </row>
    <row r="794" spans="1:12" s="21" customFormat="1" x14ac:dyDescent="0.2">
      <c r="A794" s="2"/>
      <c r="B794" s="2"/>
      <c r="C794" s="2"/>
      <c r="D794" s="2"/>
      <c r="E794" s="2"/>
      <c r="L794" s="2"/>
    </row>
    <row r="795" spans="1:12" s="21" customFormat="1" x14ac:dyDescent="0.2">
      <c r="A795" s="2"/>
      <c r="B795" s="2"/>
      <c r="C795" s="2"/>
      <c r="D795" s="2"/>
      <c r="E795" s="2"/>
      <c r="L795" s="2"/>
    </row>
    <row r="796" spans="1:12" s="21" customFormat="1" x14ac:dyDescent="0.2">
      <c r="A796" s="2"/>
      <c r="B796" s="2"/>
      <c r="C796" s="2"/>
      <c r="D796" s="2"/>
      <c r="E796" s="2"/>
      <c r="L796" s="2"/>
    </row>
    <row r="797" spans="1:12" s="21" customFormat="1" x14ac:dyDescent="0.2">
      <c r="A797" s="2"/>
      <c r="B797" s="2"/>
      <c r="C797" s="2"/>
      <c r="D797" s="2"/>
      <c r="E797" s="2"/>
      <c r="L797" s="2"/>
    </row>
    <row r="798" spans="1:12" s="21" customFormat="1" x14ac:dyDescent="0.2">
      <c r="A798" s="2"/>
      <c r="B798" s="2"/>
      <c r="C798" s="2"/>
      <c r="D798" s="2"/>
      <c r="E798" s="2"/>
      <c r="L798" s="2"/>
    </row>
    <row r="799" spans="1:12" s="21" customFormat="1" x14ac:dyDescent="0.2">
      <c r="A799" s="2"/>
      <c r="B799" s="2"/>
      <c r="C799" s="2"/>
      <c r="D799" s="2"/>
      <c r="E799" s="2"/>
      <c r="L799" s="2"/>
    </row>
    <row r="800" spans="1:12" s="21" customFormat="1" x14ac:dyDescent="0.2">
      <c r="A800" s="2"/>
      <c r="B800" s="2"/>
      <c r="C800" s="2"/>
      <c r="D800" s="2"/>
      <c r="E800" s="2"/>
      <c r="L800" s="2"/>
    </row>
    <row r="801" spans="1:12" s="21" customFormat="1" x14ac:dyDescent="0.2">
      <c r="A801" s="2"/>
      <c r="B801" s="2"/>
      <c r="C801" s="2"/>
      <c r="D801" s="2"/>
      <c r="E801" s="2"/>
      <c r="L801" s="2"/>
    </row>
    <row r="802" spans="1:12" s="21" customFormat="1" x14ac:dyDescent="0.2">
      <c r="A802" s="2"/>
      <c r="B802" s="2"/>
      <c r="C802" s="2"/>
      <c r="D802" s="2"/>
      <c r="E802" s="2"/>
      <c r="L802" s="2"/>
    </row>
    <row r="803" spans="1:12" s="21" customFormat="1" x14ac:dyDescent="0.2">
      <c r="A803" s="2"/>
      <c r="B803" s="2"/>
      <c r="C803" s="2"/>
      <c r="D803" s="2"/>
      <c r="E803" s="2"/>
      <c r="L803" s="2"/>
    </row>
    <row r="804" spans="1:12" s="21" customFormat="1" x14ac:dyDescent="0.2">
      <c r="A804" s="2"/>
      <c r="B804" s="2"/>
      <c r="C804" s="2"/>
      <c r="D804" s="2"/>
      <c r="E804" s="2"/>
      <c r="L804" s="2"/>
    </row>
    <row r="805" spans="1:12" s="21" customFormat="1" x14ac:dyDescent="0.2">
      <c r="A805" s="2"/>
      <c r="B805" s="2"/>
      <c r="C805" s="2"/>
      <c r="D805" s="2"/>
      <c r="E805" s="2"/>
      <c r="L805" s="2"/>
    </row>
    <row r="806" spans="1:12" s="21" customFormat="1" x14ac:dyDescent="0.2">
      <c r="A806" s="2"/>
      <c r="B806" s="2"/>
      <c r="C806" s="2"/>
      <c r="D806" s="2"/>
      <c r="E806" s="2"/>
      <c r="L806" s="2"/>
    </row>
    <row r="807" spans="1:12" s="21" customFormat="1" x14ac:dyDescent="0.2">
      <c r="A807" s="2"/>
      <c r="B807" s="2"/>
      <c r="C807" s="2"/>
      <c r="D807" s="2"/>
      <c r="E807" s="2"/>
      <c r="L807" s="2"/>
    </row>
    <row r="808" spans="1:12" s="21" customFormat="1" x14ac:dyDescent="0.2">
      <c r="A808" s="2"/>
      <c r="B808" s="2"/>
      <c r="C808" s="2"/>
      <c r="D808" s="2"/>
      <c r="E808" s="2"/>
      <c r="L808" s="2"/>
    </row>
    <row r="809" spans="1:12" s="21" customFormat="1" x14ac:dyDescent="0.2">
      <c r="A809" s="2"/>
      <c r="B809" s="2"/>
      <c r="C809" s="2"/>
      <c r="D809" s="2"/>
      <c r="E809" s="2"/>
      <c r="L809" s="2"/>
    </row>
    <row r="810" spans="1:12" s="21" customFormat="1" x14ac:dyDescent="0.2">
      <c r="A810" s="2"/>
      <c r="B810" s="2"/>
      <c r="C810" s="2"/>
      <c r="D810" s="2"/>
      <c r="E810" s="2"/>
      <c r="L810" s="2"/>
    </row>
    <row r="811" spans="1:12" s="21" customFormat="1" x14ac:dyDescent="0.2">
      <c r="A811" s="2"/>
      <c r="B811" s="2"/>
      <c r="C811" s="2"/>
      <c r="D811" s="2"/>
      <c r="E811" s="2"/>
      <c r="L811" s="2"/>
    </row>
    <row r="812" spans="1:12" s="21" customFormat="1" x14ac:dyDescent="0.2">
      <c r="A812" s="2"/>
      <c r="B812" s="2"/>
      <c r="C812" s="2"/>
      <c r="D812" s="2"/>
      <c r="E812" s="2"/>
      <c r="L812" s="2"/>
    </row>
    <row r="813" spans="1:12" s="21" customFormat="1" x14ac:dyDescent="0.2">
      <c r="A813" s="2"/>
      <c r="B813" s="2"/>
      <c r="C813" s="2"/>
      <c r="D813" s="2"/>
      <c r="E813" s="2"/>
      <c r="L813" s="2"/>
    </row>
    <row r="814" spans="1:12" s="21" customFormat="1" x14ac:dyDescent="0.2">
      <c r="A814" s="2"/>
      <c r="B814" s="2"/>
      <c r="C814" s="2"/>
      <c r="D814" s="2"/>
      <c r="E814" s="2"/>
      <c r="L814" s="2"/>
    </row>
    <row r="815" spans="1:12" s="21" customFormat="1" x14ac:dyDescent="0.2">
      <c r="A815" s="2"/>
      <c r="B815" s="2"/>
      <c r="C815" s="2"/>
      <c r="D815" s="2"/>
      <c r="E815" s="2"/>
      <c r="L815" s="2"/>
    </row>
    <row r="816" spans="1:12" s="21" customFormat="1" x14ac:dyDescent="0.2">
      <c r="A816" s="2"/>
      <c r="B816" s="2"/>
      <c r="C816" s="2"/>
      <c r="D816" s="2"/>
      <c r="E816" s="2"/>
      <c r="L816" s="2"/>
    </row>
    <row r="817" spans="1:12" s="21" customFormat="1" x14ac:dyDescent="0.2">
      <c r="A817" s="2"/>
      <c r="B817" s="2"/>
      <c r="C817" s="2"/>
      <c r="D817" s="2"/>
      <c r="E817" s="2"/>
      <c r="L817" s="2"/>
    </row>
    <row r="818" spans="1:12" s="21" customFormat="1" x14ac:dyDescent="0.2">
      <c r="A818" s="2"/>
      <c r="B818" s="2"/>
      <c r="C818" s="2"/>
      <c r="D818" s="2"/>
      <c r="E818" s="2"/>
      <c r="L818" s="2"/>
    </row>
    <row r="819" spans="1:12" s="21" customFormat="1" x14ac:dyDescent="0.2">
      <c r="A819" s="2"/>
      <c r="B819" s="2"/>
      <c r="C819" s="2"/>
      <c r="D819" s="2"/>
      <c r="E819" s="2"/>
      <c r="L819" s="2"/>
    </row>
    <row r="820" spans="1:12" s="21" customFormat="1" x14ac:dyDescent="0.2">
      <c r="A820" s="2"/>
      <c r="B820" s="2"/>
      <c r="C820" s="2"/>
      <c r="D820" s="2"/>
      <c r="E820" s="2"/>
      <c r="L820" s="2"/>
    </row>
    <row r="821" spans="1:12" s="21" customFormat="1" x14ac:dyDescent="0.2">
      <c r="A821" s="2"/>
      <c r="B821" s="2"/>
      <c r="C821" s="2"/>
      <c r="D821" s="2"/>
      <c r="E821" s="2"/>
      <c r="L821" s="2"/>
    </row>
    <row r="822" spans="1:12" s="21" customFormat="1" x14ac:dyDescent="0.2">
      <c r="A822" s="2"/>
      <c r="B822" s="2"/>
      <c r="C822" s="2"/>
      <c r="D822" s="2"/>
      <c r="E822" s="2"/>
      <c r="L822" s="2"/>
    </row>
    <row r="823" spans="1:12" s="21" customFormat="1" x14ac:dyDescent="0.2">
      <c r="A823" s="2"/>
      <c r="B823" s="2"/>
      <c r="C823" s="2"/>
      <c r="D823" s="2"/>
      <c r="E823" s="2"/>
      <c r="L823" s="2"/>
    </row>
    <row r="824" spans="1:12" s="21" customFormat="1" x14ac:dyDescent="0.2">
      <c r="A824" s="2"/>
      <c r="B824" s="2"/>
      <c r="C824" s="2"/>
      <c r="D824" s="2"/>
      <c r="E824" s="2"/>
      <c r="L824" s="2"/>
    </row>
    <row r="825" spans="1:12" s="21" customFormat="1" x14ac:dyDescent="0.2">
      <c r="A825" s="2"/>
      <c r="B825" s="2"/>
      <c r="C825" s="2"/>
      <c r="D825" s="2"/>
      <c r="E825" s="2"/>
      <c r="L825" s="2"/>
    </row>
    <row r="826" spans="1:12" s="21" customFormat="1" x14ac:dyDescent="0.2">
      <c r="A826" s="2"/>
      <c r="B826" s="2"/>
      <c r="C826" s="2"/>
      <c r="D826" s="2"/>
      <c r="E826" s="2"/>
      <c r="L826" s="2"/>
    </row>
    <row r="827" spans="1:12" s="21" customFormat="1" x14ac:dyDescent="0.2">
      <c r="A827" s="2"/>
      <c r="B827" s="2"/>
      <c r="C827" s="2"/>
      <c r="D827" s="2"/>
      <c r="E827" s="2"/>
      <c r="L827" s="2"/>
    </row>
    <row r="828" spans="1:12" s="21" customFormat="1" x14ac:dyDescent="0.2">
      <c r="A828" s="2"/>
      <c r="B828" s="2"/>
      <c r="C828" s="2"/>
      <c r="D828" s="2"/>
      <c r="E828" s="2"/>
      <c r="L828" s="2"/>
    </row>
    <row r="829" spans="1:12" s="21" customFormat="1" x14ac:dyDescent="0.2">
      <c r="A829" s="2"/>
      <c r="B829" s="2"/>
      <c r="C829" s="2"/>
      <c r="D829" s="2"/>
      <c r="E829" s="2"/>
      <c r="L829" s="2"/>
    </row>
    <row r="830" spans="1:12" s="21" customFormat="1" x14ac:dyDescent="0.2">
      <c r="A830" s="2"/>
      <c r="B830" s="2"/>
      <c r="C830" s="2"/>
      <c r="D830" s="2"/>
      <c r="E830" s="2"/>
      <c r="L830" s="2"/>
    </row>
    <row r="831" spans="1:12" s="21" customFormat="1" x14ac:dyDescent="0.2">
      <c r="A831" s="2"/>
      <c r="B831" s="2"/>
      <c r="C831" s="2"/>
      <c r="D831" s="2"/>
      <c r="E831" s="2"/>
      <c r="L831" s="2"/>
    </row>
    <row r="832" spans="1:12" s="21" customFormat="1" x14ac:dyDescent="0.2">
      <c r="A832" s="2"/>
      <c r="B832" s="2"/>
      <c r="C832" s="2"/>
      <c r="D832" s="2"/>
      <c r="E832" s="2"/>
      <c r="L832" s="2"/>
    </row>
    <row r="833" spans="1:12" s="21" customFormat="1" x14ac:dyDescent="0.2">
      <c r="A833" s="2"/>
      <c r="B833" s="2"/>
      <c r="C833" s="2"/>
      <c r="D833" s="2"/>
      <c r="E833" s="2"/>
      <c r="L833" s="2"/>
    </row>
    <row r="834" spans="1:12" s="21" customFormat="1" x14ac:dyDescent="0.2">
      <c r="A834" s="2"/>
      <c r="B834" s="2"/>
      <c r="C834" s="2"/>
      <c r="D834" s="2"/>
      <c r="E834" s="2"/>
      <c r="L834" s="2"/>
    </row>
    <row r="835" spans="1:12" s="21" customFormat="1" x14ac:dyDescent="0.2">
      <c r="A835" s="2"/>
      <c r="B835" s="2"/>
      <c r="C835" s="2"/>
      <c r="D835" s="2"/>
      <c r="E835" s="2"/>
      <c r="L835" s="2"/>
    </row>
    <row r="836" spans="1:12" s="21" customFormat="1" x14ac:dyDescent="0.2">
      <c r="A836" s="2"/>
      <c r="B836" s="2"/>
      <c r="C836" s="2"/>
      <c r="D836" s="2"/>
      <c r="E836" s="2"/>
      <c r="L836" s="2"/>
    </row>
    <row r="837" spans="1:12" s="21" customFormat="1" x14ac:dyDescent="0.2">
      <c r="A837" s="2"/>
      <c r="B837" s="2"/>
      <c r="C837" s="2"/>
      <c r="D837" s="2"/>
      <c r="E837" s="2"/>
      <c r="L837" s="2"/>
    </row>
    <row r="838" spans="1:12" s="21" customFormat="1" x14ac:dyDescent="0.2">
      <c r="A838" s="2"/>
      <c r="B838" s="2"/>
      <c r="C838" s="2"/>
      <c r="D838" s="2"/>
      <c r="E838" s="2"/>
      <c r="L838" s="2"/>
    </row>
    <row r="839" spans="1:12" s="21" customFormat="1" x14ac:dyDescent="0.2">
      <c r="A839" s="2"/>
      <c r="B839" s="2"/>
      <c r="C839" s="2"/>
      <c r="D839" s="2"/>
      <c r="E839" s="2"/>
      <c r="L839" s="2"/>
    </row>
    <row r="840" spans="1:12" s="21" customFormat="1" x14ac:dyDescent="0.2">
      <c r="A840" s="2"/>
      <c r="B840" s="2"/>
      <c r="C840" s="2"/>
      <c r="D840" s="2"/>
      <c r="E840" s="2"/>
      <c r="L840" s="2"/>
    </row>
    <row r="841" spans="1:12" s="21" customFormat="1" x14ac:dyDescent="0.2">
      <c r="A841" s="2"/>
      <c r="B841" s="2"/>
      <c r="C841" s="2"/>
      <c r="D841" s="2"/>
      <c r="E841" s="2"/>
      <c r="L841" s="2"/>
    </row>
    <row r="842" spans="1:12" s="21" customFormat="1" x14ac:dyDescent="0.2">
      <c r="A842" s="2"/>
      <c r="B842" s="2"/>
      <c r="C842" s="2"/>
      <c r="D842" s="2"/>
      <c r="E842" s="2"/>
      <c r="L842" s="2"/>
    </row>
    <row r="843" spans="1:12" s="21" customFormat="1" x14ac:dyDescent="0.2">
      <c r="A843" s="2"/>
      <c r="B843" s="2"/>
      <c r="C843" s="2"/>
      <c r="D843" s="2"/>
      <c r="E843" s="2"/>
      <c r="L843" s="2"/>
    </row>
    <row r="844" spans="1:12" s="21" customFormat="1" x14ac:dyDescent="0.2">
      <c r="A844" s="2"/>
      <c r="B844" s="2"/>
      <c r="C844" s="2"/>
      <c r="D844" s="2"/>
      <c r="E844" s="2"/>
      <c r="L844" s="2"/>
    </row>
    <row r="845" spans="1:12" s="21" customFormat="1" x14ac:dyDescent="0.2">
      <c r="A845" s="2"/>
      <c r="B845" s="2"/>
      <c r="C845" s="2"/>
      <c r="D845" s="2"/>
      <c r="E845" s="2"/>
      <c r="L845" s="2"/>
    </row>
    <row r="846" spans="1:12" s="21" customFormat="1" x14ac:dyDescent="0.2">
      <c r="A846" s="2"/>
      <c r="B846" s="2"/>
      <c r="C846" s="2"/>
      <c r="D846" s="2"/>
      <c r="E846" s="2"/>
      <c r="L846" s="2"/>
    </row>
    <row r="847" spans="1:12" s="21" customFormat="1" x14ac:dyDescent="0.2">
      <c r="A847" s="2"/>
      <c r="B847" s="2"/>
      <c r="C847" s="2"/>
      <c r="D847" s="2"/>
      <c r="E847" s="2"/>
      <c r="L847" s="2"/>
    </row>
    <row r="848" spans="1:12" s="21" customFormat="1" x14ac:dyDescent="0.2">
      <c r="A848" s="2"/>
      <c r="B848" s="2"/>
      <c r="C848" s="2"/>
      <c r="D848" s="2"/>
      <c r="E848" s="2"/>
      <c r="L848" s="2"/>
    </row>
    <row r="849" spans="1:12" s="21" customFormat="1" x14ac:dyDescent="0.2">
      <c r="A849" s="2"/>
      <c r="B849" s="2"/>
      <c r="C849" s="2"/>
      <c r="D849" s="2"/>
      <c r="E849" s="2"/>
      <c r="L849" s="2"/>
    </row>
    <row r="850" spans="1:12" s="21" customFormat="1" x14ac:dyDescent="0.2">
      <c r="A850" s="2"/>
      <c r="B850" s="2"/>
      <c r="C850" s="2"/>
      <c r="D850" s="2"/>
      <c r="E850" s="2"/>
      <c r="L850" s="2"/>
    </row>
    <row r="851" spans="1:12" s="21" customFormat="1" x14ac:dyDescent="0.2">
      <c r="A851" s="2"/>
      <c r="B851" s="2"/>
      <c r="C851" s="2"/>
      <c r="D851" s="2"/>
      <c r="E851" s="2"/>
      <c r="L851" s="2"/>
    </row>
    <row r="852" spans="1:12" s="21" customFormat="1" x14ac:dyDescent="0.2">
      <c r="A852" s="2"/>
      <c r="B852" s="2"/>
      <c r="C852" s="2"/>
      <c r="D852" s="2"/>
      <c r="E852" s="2"/>
      <c r="L852" s="2"/>
    </row>
    <row r="853" spans="1:12" s="21" customFormat="1" x14ac:dyDescent="0.2">
      <c r="A853" s="2"/>
      <c r="B853" s="2"/>
      <c r="C853" s="2"/>
      <c r="D853" s="2"/>
      <c r="E853" s="2"/>
      <c r="L853" s="2"/>
    </row>
    <row r="854" spans="1:12" s="21" customFormat="1" x14ac:dyDescent="0.2">
      <c r="A854" s="2"/>
      <c r="B854" s="2"/>
      <c r="C854" s="2"/>
      <c r="D854" s="2"/>
      <c r="E854" s="2"/>
      <c r="L854" s="2"/>
    </row>
    <row r="855" spans="1:12" s="21" customFormat="1" x14ac:dyDescent="0.2">
      <c r="A855" s="2"/>
      <c r="B855" s="2"/>
      <c r="C855" s="2"/>
      <c r="D855" s="2"/>
      <c r="E855" s="2"/>
      <c r="L855" s="2"/>
    </row>
    <row r="856" spans="1:12" s="21" customFormat="1" x14ac:dyDescent="0.2">
      <c r="A856" s="2"/>
      <c r="B856" s="2"/>
      <c r="C856" s="2"/>
      <c r="D856" s="2"/>
      <c r="E856" s="2"/>
      <c r="L856" s="2"/>
    </row>
    <row r="857" spans="1:12" s="21" customFormat="1" x14ac:dyDescent="0.2">
      <c r="A857" s="2"/>
      <c r="B857" s="2"/>
      <c r="C857" s="2"/>
      <c r="D857" s="2"/>
      <c r="E857" s="2"/>
      <c r="L857" s="2"/>
    </row>
    <row r="858" spans="1:12" s="21" customFormat="1" x14ac:dyDescent="0.2">
      <c r="A858" s="2"/>
      <c r="B858" s="2"/>
      <c r="C858" s="2"/>
      <c r="D858" s="2"/>
      <c r="E858" s="2"/>
      <c r="L858" s="2"/>
    </row>
    <row r="859" spans="1:12" s="21" customFormat="1" x14ac:dyDescent="0.2">
      <c r="A859" s="2"/>
      <c r="B859" s="2"/>
      <c r="C859" s="2"/>
      <c r="D859" s="2"/>
      <c r="E859" s="2"/>
      <c r="L859" s="2"/>
    </row>
    <row r="860" spans="1:12" s="21" customFormat="1" x14ac:dyDescent="0.2">
      <c r="A860" s="2"/>
      <c r="B860" s="2"/>
      <c r="C860" s="2"/>
      <c r="D860" s="2"/>
      <c r="E860" s="2"/>
      <c r="L860" s="2"/>
    </row>
    <row r="861" spans="1:12" s="21" customFormat="1" x14ac:dyDescent="0.2">
      <c r="A861" s="2"/>
      <c r="B861" s="2"/>
      <c r="C861" s="2"/>
      <c r="D861" s="2"/>
      <c r="E861" s="2"/>
      <c r="L861" s="2"/>
    </row>
    <row r="862" spans="1:12" s="21" customFormat="1" x14ac:dyDescent="0.2">
      <c r="A862" s="2"/>
      <c r="B862" s="2"/>
      <c r="C862" s="2"/>
      <c r="D862" s="2"/>
      <c r="E862" s="2"/>
      <c r="L862" s="2"/>
    </row>
    <row r="863" spans="1:12" s="21" customFormat="1" x14ac:dyDescent="0.2">
      <c r="A863" s="2"/>
      <c r="B863" s="2"/>
      <c r="C863" s="2"/>
      <c r="D863" s="2"/>
      <c r="E863" s="2"/>
      <c r="L863" s="2"/>
    </row>
    <row r="864" spans="1:12" s="21" customFormat="1" x14ac:dyDescent="0.2">
      <c r="A864" s="2"/>
      <c r="B864" s="2"/>
      <c r="C864" s="2"/>
      <c r="D864" s="2"/>
      <c r="E864" s="2"/>
      <c r="L864" s="2"/>
    </row>
    <row r="865" spans="1:12" s="21" customFormat="1" x14ac:dyDescent="0.2">
      <c r="A865" s="2"/>
      <c r="B865" s="2"/>
      <c r="C865" s="2"/>
      <c r="D865" s="2"/>
      <c r="E865" s="2"/>
      <c r="L865" s="2"/>
    </row>
    <row r="866" spans="1:12" s="21" customFormat="1" x14ac:dyDescent="0.2">
      <c r="A866" s="2"/>
      <c r="B866" s="2"/>
      <c r="C866" s="2"/>
      <c r="D866" s="2"/>
      <c r="E866" s="2"/>
      <c r="L866" s="2"/>
    </row>
    <row r="867" spans="1:12" s="21" customFormat="1" x14ac:dyDescent="0.2">
      <c r="A867" s="2"/>
      <c r="B867" s="2"/>
      <c r="C867" s="2"/>
      <c r="D867" s="2"/>
      <c r="E867" s="2"/>
      <c r="L867" s="2"/>
    </row>
    <row r="868" spans="1:12" s="21" customFormat="1" x14ac:dyDescent="0.2">
      <c r="A868" s="2"/>
      <c r="B868" s="2"/>
      <c r="C868" s="2"/>
      <c r="D868" s="2"/>
      <c r="E868" s="2"/>
      <c r="L868" s="2"/>
    </row>
    <row r="869" spans="1:12" s="21" customFormat="1" x14ac:dyDescent="0.2">
      <c r="A869" s="2"/>
      <c r="B869" s="2"/>
      <c r="C869" s="2"/>
      <c r="D869" s="2"/>
      <c r="E869" s="2"/>
      <c r="L869" s="2"/>
    </row>
    <row r="870" spans="1:12" s="21" customFormat="1" x14ac:dyDescent="0.2">
      <c r="A870" s="2"/>
      <c r="B870" s="2"/>
      <c r="C870" s="2"/>
      <c r="D870" s="2"/>
      <c r="E870" s="2"/>
      <c r="L870" s="2"/>
    </row>
    <row r="871" spans="1:12" s="21" customFormat="1" x14ac:dyDescent="0.2">
      <c r="A871" s="2"/>
      <c r="B871" s="2"/>
      <c r="C871" s="2"/>
      <c r="D871" s="2"/>
      <c r="E871" s="2"/>
      <c r="L871" s="2"/>
    </row>
    <row r="872" spans="1:12" s="21" customFormat="1" x14ac:dyDescent="0.2">
      <c r="A872" s="2"/>
      <c r="B872" s="2"/>
      <c r="C872" s="2"/>
      <c r="D872" s="2"/>
      <c r="E872" s="2"/>
      <c r="L872" s="2"/>
    </row>
    <row r="873" spans="1:12" s="21" customFormat="1" x14ac:dyDescent="0.2">
      <c r="A873" s="2"/>
      <c r="B873" s="2"/>
      <c r="C873" s="2"/>
      <c r="D873" s="2"/>
      <c r="E873" s="2"/>
      <c r="L873" s="2"/>
    </row>
    <row r="874" spans="1:12" s="21" customFormat="1" x14ac:dyDescent="0.2">
      <c r="A874" s="2"/>
      <c r="B874" s="2"/>
      <c r="C874" s="2"/>
      <c r="D874" s="2"/>
      <c r="E874" s="2"/>
      <c r="L874" s="2"/>
    </row>
    <row r="875" spans="1:12" s="21" customFormat="1" x14ac:dyDescent="0.2">
      <c r="A875" s="2"/>
      <c r="B875" s="2"/>
      <c r="C875" s="2"/>
      <c r="D875" s="2"/>
      <c r="E875" s="2"/>
      <c r="L875" s="2"/>
    </row>
    <row r="876" spans="1:12" s="21" customFormat="1" x14ac:dyDescent="0.2">
      <c r="A876" s="2"/>
      <c r="B876" s="2"/>
      <c r="C876" s="2"/>
      <c r="D876" s="2"/>
      <c r="E876" s="2"/>
      <c r="L876" s="2"/>
    </row>
    <row r="877" spans="1:12" s="21" customFormat="1" x14ac:dyDescent="0.2">
      <c r="A877" s="2"/>
      <c r="B877" s="2"/>
      <c r="C877" s="2"/>
      <c r="D877" s="2"/>
      <c r="E877" s="2"/>
      <c r="L877" s="2"/>
    </row>
    <row r="878" spans="1:12" s="21" customFormat="1" x14ac:dyDescent="0.2">
      <c r="A878" s="2"/>
      <c r="B878" s="2"/>
      <c r="C878" s="2"/>
      <c r="D878" s="2"/>
      <c r="E878" s="2"/>
      <c r="L878" s="2"/>
    </row>
    <row r="879" spans="1:12" s="21" customFormat="1" x14ac:dyDescent="0.2">
      <c r="A879" s="2"/>
      <c r="B879" s="2"/>
      <c r="C879" s="2"/>
      <c r="D879" s="2"/>
      <c r="E879" s="2"/>
      <c r="L879" s="2"/>
    </row>
    <row r="880" spans="1:12" s="21" customFormat="1" x14ac:dyDescent="0.2">
      <c r="A880" s="2"/>
      <c r="B880" s="2"/>
      <c r="C880" s="2"/>
      <c r="D880" s="2"/>
      <c r="E880" s="2"/>
      <c r="L880" s="2"/>
    </row>
    <row r="881" spans="1:12" s="21" customFormat="1" x14ac:dyDescent="0.2">
      <c r="A881" s="2"/>
      <c r="B881" s="2"/>
      <c r="C881" s="2"/>
      <c r="D881" s="2"/>
      <c r="E881" s="2"/>
      <c r="L881" s="2"/>
    </row>
    <row r="882" spans="1:12" s="21" customFormat="1" x14ac:dyDescent="0.2">
      <c r="A882" s="2"/>
      <c r="B882" s="2"/>
      <c r="C882" s="2"/>
      <c r="D882" s="2"/>
      <c r="E882" s="2"/>
      <c r="L882" s="2"/>
    </row>
    <row r="883" spans="1:12" s="21" customFormat="1" x14ac:dyDescent="0.2">
      <c r="A883" s="2"/>
      <c r="B883" s="2"/>
      <c r="C883" s="2"/>
      <c r="D883" s="2"/>
      <c r="E883" s="2"/>
      <c r="L883" s="2"/>
    </row>
    <row r="884" spans="1:12" s="21" customFormat="1" x14ac:dyDescent="0.2">
      <c r="A884" s="2"/>
      <c r="B884" s="2"/>
      <c r="C884" s="2"/>
      <c r="D884" s="2"/>
      <c r="E884" s="2"/>
      <c r="L884" s="2"/>
    </row>
    <row r="885" spans="1:12" s="21" customFormat="1" x14ac:dyDescent="0.2">
      <c r="A885" s="2"/>
      <c r="B885" s="2"/>
      <c r="C885" s="2"/>
      <c r="D885" s="2"/>
      <c r="E885" s="2"/>
      <c r="L885" s="2"/>
    </row>
    <row r="886" spans="1:12" s="21" customFormat="1" x14ac:dyDescent="0.2">
      <c r="A886" s="2"/>
      <c r="B886" s="2"/>
      <c r="C886" s="2"/>
      <c r="D886" s="2"/>
      <c r="E886" s="2"/>
      <c r="L886" s="2"/>
    </row>
    <row r="887" spans="1:12" s="21" customFormat="1" x14ac:dyDescent="0.2">
      <c r="A887" s="2"/>
      <c r="B887" s="2"/>
      <c r="C887" s="2"/>
      <c r="D887" s="2"/>
      <c r="E887" s="2"/>
      <c r="L887" s="2"/>
    </row>
    <row r="888" spans="1:12" s="21" customFormat="1" x14ac:dyDescent="0.2">
      <c r="A888" s="2"/>
      <c r="B888" s="2"/>
      <c r="C888" s="2"/>
      <c r="D888" s="2"/>
      <c r="E888" s="2"/>
      <c r="L888" s="2"/>
    </row>
    <row r="889" spans="1:12" s="21" customFormat="1" x14ac:dyDescent="0.2">
      <c r="A889" s="2"/>
      <c r="B889" s="2"/>
      <c r="C889" s="2"/>
      <c r="D889" s="2"/>
      <c r="E889" s="2"/>
      <c r="L889" s="2"/>
    </row>
    <row r="890" spans="1:12" s="21" customFormat="1" x14ac:dyDescent="0.2">
      <c r="A890" s="2"/>
      <c r="B890" s="2"/>
      <c r="C890" s="2"/>
      <c r="D890" s="2"/>
      <c r="E890" s="2"/>
      <c r="L890" s="2"/>
    </row>
    <row r="891" spans="1:12" s="21" customFormat="1" x14ac:dyDescent="0.2">
      <c r="A891" s="2"/>
      <c r="B891" s="2"/>
      <c r="C891" s="2"/>
      <c r="D891" s="2"/>
      <c r="E891" s="2"/>
      <c r="L891" s="2"/>
    </row>
    <row r="892" spans="1:12" s="21" customFormat="1" x14ac:dyDescent="0.2">
      <c r="A892" s="2"/>
      <c r="B892" s="2"/>
      <c r="C892" s="2"/>
      <c r="D892" s="2"/>
      <c r="E892" s="2"/>
      <c r="L892" s="2"/>
    </row>
    <row r="893" spans="1:12" s="21" customFormat="1" x14ac:dyDescent="0.2">
      <c r="A893" s="2"/>
      <c r="B893" s="2"/>
      <c r="C893" s="2"/>
      <c r="D893" s="2"/>
      <c r="E893" s="2"/>
      <c r="L893" s="2"/>
    </row>
    <row r="894" spans="1:12" s="21" customFormat="1" x14ac:dyDescent="0.2">
      <c r="A894" s="2"/>
      <c r="B894" s="2"/>
      <c r="C894" s="2"/>
      <c r="D894" s="2"/>
      <c r="E894" s="2"/>
      <c r="L894" s="2"/>
    </row>
    <row r="895" spans="1:12" s="21" customFormat="1" x14ac:dyDescent="0.2">
      <c r="A895" s="2"/>
      <c r="B895" s="2"/>
      <c r="C895" s="2"/>
      <c r="D895" s="2"/>
      <c r="E895" s="2"/>
      <c r="L895" s="2"/>
    </row>
    <row r="896" spans="1:12" s="21" customFormat="1" x14ac:dyDescent="0.2">
      <c r="A896" s="2"/>
      <c r="B896" s="2"/>
      <c r="C896" s="2"/>
      <c r="D896" s="2"/>
      <c r="E896" s="2"/>
      <c r="L896" s="2"/>
    </row>
    <row r="897" spans="1:12" s="21" customFormat="1" x14ac:dyDescent="0.2">
      <c r="A897" s="2"/>
      <c r="B897" s="2"/>
      <c r="C897" s="2"/>
      <c r="D897" s="2"/>
      <c r="E897" s="2"/>
      <c r="L897" s="2"/>
    </row>
    <row r="898" spans="1:12" s="21" customFormat="1" x14ac:dyDescent="0.2">
      <c r="A898" s="2"/>
      <c r="B898" s="2"/>
      <c r="C898" s="2"/>
      <c r="D898" s="2"/>
      <c r="E898" s="2"/>
      <c r="L898" s="2"/>
    </row>
    <row r="899" spans="1:12" s="21" customFormat="1" x14ac:dyDescent="0.2">
      <c r="A899" s="2"/>
      <c r="B899" s="2"/>
      <c r="C899" s="2"/>
      <c r="D899" s="2"/>
      <c r="E899" s="2"/>
      <c r="L899" s="2"/>
    </row>
    <row r="900" spans="1:12" s="21" customFormat="1" x14ac:dyDescent="0.2">
      <c r="A900" s="2"/>
      <c r="B900" s="2"/>
      <c r="C900" s="2"/>
      <c r="D900" s="2"/>
      <c r="E900" s="2"/>
      <c r="L900" s="2"/>
    </row>
    <row r="901" spans="1:12" s="21" customFormat="1" x14ac:dyDescent="0.2">
      <c r="A901" s="2"/>
      <c r="B901" s="2"/>
      <c r="C901" s="2"/>
      <c r="D901" s="2"/>
      <c r="E901" s="2"/>
      <c r="L901" s="2"/>
    </row>
    <row r="902" spans="1:12" s="21" customFormat="1" x14ac:dyDescent="0.2">
      <c r="A902" s="2"/>
      <c r="B902" s="2"/>
      <c r="C902" s="2"/>
      <c r="D902" s="2"/>
      <c r="E902" s="2"/>
      <c r="L902" s="2"/>
    </row>
    <row r="903" spans="1:12" s="21" customFormat="1" x14ac:dyDescent="0.2">
      <c r="A903" s="2"/>
      <c r="B903" s="2"/>
      <c r="C903" s="2"/>
      <c r="D903" s="2"/>
      <c r="E903" s="2"/>
      <c r="L903" s="2"/>
    </row>
    <row r="904" spans="1:12" s="21" customFormat="1" x14ac:dyDescent="0.2">
      <c r="A904" s="2"/>
      <c r="B904" s="2"/>
      <c r="C904" s="2"/>
      <c r="D904" s="2"/>
      <c r="E904" s="2"/>
      <c r="L904" s="2"/>
    </row>
    <row r="905" spans="1:12" s="21" customFormat="1" x14ac:dyDescent="0.2">
      <c r="A905" s="2"/>
      <c r="B905" s="2"/>
      <c r="C905" s="2"/>
      <c r="D905" s="2"/>
      <c r="E905" s="2"/>
      <c r="L905" s="2"/>
    </row>
    <row r="906" spans="1:12" s="21" customFormat="1" x14ac:dyDescent="0.2">
      <c r="A906" s="2"/>
      <c r="B906" s="2"/>
      <c r="C906" s="2"/>
      <c r="D906" s="2"/>
      <c r="E906" s="2"/>
      <c r="L906" s="2"/>
    </row>
    <row r="907" spans="1:12" s="21" customFormat="1" x14ac:dyDescent="0.2">
      <c r="A907" s="2"/>
      <c r="B907" s="2"/>
      <c r="C907" s="2"/>
      <c r="D907" s="2"/>
      <c r="E907" s="2"/>
      <c r="L907" s="2"/>
    </row>
    <row r="908" spans="1:12" s="21" customFormat="1" x14ac:dyDescent="0.2">
      <c r="A908" s="2"/>
      <c r="B908" s="2"/>
      <c r="C908" s="2"/>
      <c r="D908" s="2"/>
      <c r="E908" s="2"/>
      <c r="L908" s="2"/>
    </row>
    <row r="909" spans="1:12" s="21" customFormat="1" x14ac:dyDescent="0.2">
      <c r="A909" s="2"/>
      <c r="B909" s="2"/>
      <c r="C909" s="2"/>
      <c r="D909" s="2"/>
      <c r="E909" s="2"/>
      <c r="L909" s="2"/>
    </row>
    <row r="910" spans="1:12" s="21" customFormat="1" x14ac:dyDescent="0.2">
      <c r="A910" s="2"/>
      <c r="B910" s="2"/>
      <c r="C910" s="2"/>
      <c r="D910" s="2"/>
      <c r="E910" s="2"/>
      <c r="L910" s="2"/>
    </row>
    <row r="911" spans="1:12" s="21" customFormat="1" x14ac:dyDescent="0.2">
      <c r="A911" s="2"/>
      <c r="B911" s="2"/>
      <c r="C911" s="2"/>
      <c r="D911" s="2"/>
      <c r="E911" s="2"/>
      <c r="L911" s="2"/>
    </row>
    <row r="912" spans="1:12" s="21" customFormat="1" x14ac:dyDescent="0.2">
      <c r="A912" s="2"/>
      <c r="B912" s="2"/>
      <c r="C912" s="2"/>
      <c r="D912" s="2"/>
      <c r="E912" s="2"/>
      <c r="L912" s="2"/>
    </row>
    <row r="913" spans="1:12" s="21" customFormat="1" x14ac:dyDescent="0.2">
      <c r="A913" s="2"/>
      <c r="B913" s="2"/>
      <c r="C913" s="2"/>
      <c r="D913" s="2"/>
      <c r="E913" s="2"/>
      <c r="L913" s="2"/>
    </row>
    <row r="914" spans="1:12" s="21" customFormat="1" x14ac:dyDescent="0.2">
      <c r="A914" s="2"/>
      <c r="B914" s="2"/>
      <c r="C914" s="2"/>
      <c r="D914" s="2"/>
      <c r="E914" s="2"/>
      <c r="L914" s="2"/>
    </row>
    <row r="915" spans="1:12" s="21" customFormat="1" x14ac:dyDescent="0.2">
      <c r="A915" s="2"/>
      <c r="B915" s="2"/>
      <c r="C915" s="2"/>
      <c r="D915" s="2"/>
      <c r="E915" s="2"/>
      <c r="L915" s="2"/>
    </row>
    <row r="916" spans="1:12" s="21" customFormat="1" x14ac:dyDescent="0.2">
      <c r="A916" s="2"/>
      <c r="B916" s="2"/>
      <c r="C916" s="2"/>
      <c r="D916" s="2"/>
      <c r="E916" s="2"/>
      <c r="L916" s="2"/>
    </row>
    <row r="917" spans="1:12" s="21" customFormat="1" x14ac:dyDescent="0.2">
      <c r="A917" s="2"/>
      <c r="B917" s="2"/>
      <c r="C917" s="2"/>
      <c r="D917" s="2"/>
      <c r="E917" s="2"/>
      <c r="L917" s="2"/>
    </row>
    <row r="918" spans="1:12" s="21" customFormat="1" x14ac:dyDescent="0.2">
      <c r="A918" s="2"/>
      <c r="B918" s="2"/>
      <c r="C918" s="2"/>
      <c r="D918" s="2"/>
      <c r="E918" s="2"/>
      <c r="L918" s="2"/>
    </row>
    <row r="919" spans="1:12" s="21" customFormat="1" x14ac:dyDescent="0.2">
      <c r="A919" s="2"/>
      <c r="B919" s="2"/>
      <c r="C919" s="2"/>
      <c r="D919" s="2"/>
      <c r="E919" s="2"/>
      <c r="L919" s="2"/>
    </row>
    <row r="920" spans="1:12" s="21" customFormat="1" x14ac:dyDescent="0.2">
      <c r="A920" s="2"/>
      <c r="B920" s="2"/>
      <c r="C920" s="2"/>
      <c r="D920" s="2"/>
      <c r="E920" s="2"/>
      <c r="L920" s="2"/>
    </row>
    <row r="921" spans="1:12" s="21" customFormat="1" x14ac:dyDescent="0.2">
      <c r="A921" s="2"/>
      <c r="B921" s="2"/>
      <c r="C921" s="2"/>
      <c r="D921" s="2"/>
      <c r="E921" s="2"/>
      <c r="L921" s="2"/>
    </row>
    <row r="922" spans="1:12" s="21" customFormat="1" x14ac:dyDescent="0.2">
      <c r="A922" s="2"/>
      <c r="B922" s="2"/>
      <c r="C922" s="2"/>
      <c r="D922" s="2"/>
      <c r="E922" s="2"/>
      <c r="L922" s="2"/>
    </row>
    <row r="923" spans="1:12" s="21" customFormat="1" x14ac:dyDescent="0.2">
      <c r="A923" s="2"/>
      <c r="B923" s="2"/>
      <c r="C923" s="2"/>
      <c r="D923" s="2"/>
      <c r="E923" s="2"/>
      <c r="L923" s="2"/>
    </row>
    <row r="924" spans="1:12" s="21" customFormat="1" x14ac:dyDescent="0.2">
      <c r="A924" s="2"/>
      <c r="B924" s="2"/>
      <c r="C924" s="2"/>
      <c r="D924" s="2"/>
      <c r="E924" s="2"/>
      <c r="L924" s="2"/>
    </row>
    <row r="925" spans="1:12" s="21" customFormat="1" x14ac:dyDescent="0.2">
      <c r="A925" s="2"/>
      <c r="B925" s="2"/>
      <c r="C925" s="2"/>
      <c r="D925" s="2"/>
      <c r="E925" s="2"/>
      <c r="L925" s="2"/>
    </row>
    <row r="926" spans="1:12" s="21" customFormat="1" x14ac:dyDescent="0.2">
      <c r="A926" s="2"/>
      <c r="B926" s="2"/>
      <c r="C926" s="2"/>
      <c r="D926" s="2"/>
      <c r="E926" s="2"/>
      <c r="L926" s="2"/>
    </row>
    <row r="927" spans="1:12" s="21" customFormat="1" x14ac:dyDescent="0.2">
      <c r="A927" s="2"/>
      <c r="B927" s="2"/>
      <c r="C927" s="2"/>
      <c r="D927" s="2"/>
      <c r="E927" s="2"/>
      <c r="L927" s="2"/>
    </row>
    <row r="928" spans="1:12" s="21" customFormat="1" x14ac:dyDescent="0.2">
      <c r="A928" s="2"/>
      <c r="B928" s="2"/>
      <c r="C928" s="2"/>
      <c r="D928" s="2"/>
      <c r="E928" s="2"/>
      <c r="L928" s="2"/>
    </row>
    <row r="929" spans="1:12" s="21" customFormat="1" x14ac:dyDescent="0.2">
      <c r="A929" s="2"/>
      <c r="B929" s="2"/>
      <c r="C929" s="2"/>
      <c r="D929" s="2"/>
      <c r="E929" s="2"/>
      <c r="L929" s="2"/>
    </row>
    <row r="930" spans="1:12" s="21" customFormat="1" x14ac:dyDescent="0.2">
      <c r="A930" s="2"/>
      <c r="B930" s="2"/>
      <c r="C930" s="2"/>
      <c r="D930" s="2"/>
      <c r="E930" s="2"/>
      <c r="L930" s="2"/>
    </row>
    <row r="931" spans="1:12" s="21" customFormat="1" x14ac:dyDescent="0.2">
      <c r="A931" s="2"/>
      <c r="B931" s="2"/>
      <c r="C931" s="2"/>
      <c r="D931" s="2"/>
      <c r="E931" s="2"/>
      <c r="L931" s="2"/>
    </row>
    <row r="932" spans="1:12" s="21" customFormat="1" x14ac:dyDescent="0.2">
      <c r="A932" s="2"/>
      <c r="B932" s="2"/>
      <c r="C932" s="2"/>
      <c r="D932" s="2"/>
      <c r="E932" s="2"/>
      <c r="L932" s="2"/>
    </row>
    <row r="933" spans="1:12" s="21" customFormat="1" x14ac:dyDescent="0.2">
      <c r="A933" s="2"/>
      <c r="B933" s="2"/>
      <c r="C933" s="2"/>
      <c r="D933" s="2"/>
      <c r="E933" s="2"/>
      <c r="L933" s="2"/>
    </row>
    <row r="934" spans="1:12" s="21" customFormat="1" x14ac:dyDescent="0.2">
      <c r="A934" s="2"/>
      <c r="B934" s="2"/>
      <c r="C934" s="2"/>
      <c r="D934" s="2"/>
      <c r="E934" s="2"/>
      <c r="L934" s="2"/>
    </row>
    <row r="935" spans="1:12" s="21" customFormat="1" x14ac:dyDescent="0.2">
      <c r="A935" s="2"/>
      <c r="B935" s="2"/>
      <c r="C935" s="2"/>
      <c r="D935" s="2"/>
      <c r="E935" s="2"/>
      <c r="L935" s="2"/>
    </row>
    <row r="936" spans="1:12" s="21" customFormat="1" x14ac:dyDescent="0.2">
      <c r="A936" s="2"/>
      <c r="B936" s="2"/>
      <c r="C936" s="2"/>
      <c r="D936" s="2"/>
      <c r="E936" s="2"/>
      <c r="L936" s="2"/>
    </row>
    <row r="937" spans="1:12" s="21" customFormat="1" x14ac:dyDescent="0.2">
      <c r="A937" s="2"/>
      <c r="B937" s="2"/>
      <c r="C937" s="2"/>
      <c r="D937" s="2"/>
      <c r="E937" s="2"/>
      <c r="L937" s="2"/>
    </row>
    <row r="938" spans="1:12" s="21" customFormat="1" x14ac:dyDescent="0.2">
      <c r="A938" s="2"/>
      <c r="B938" s="2"/>
      <c r="C938" s="2"/>
      <c r="D938" s="2"/>
      <c r="E938" s="2"/>
      <c r="L938" s="2"/>
    </row>
    <row r="939" spans="1:12" s="21" customFormat="1" x14ac:dyDescent="0.2">
      <c r="A939" s="2"/>
      <c r="B939" s="2"/>
      <c r="C939" s="2"/>
      <c r="D939" s="2"/>
      <c r="E939" s="2"/>
      <c r="L939" s="2"/>
    </row>
    <row r="940" spans="1:12" s="21" customFormat="1" x14ac:dyDescent="0.2">
      <c r="A940" s="2"/>
      <c r="B940" s="2"/>
      <c r="C940" s="2"/>
      <c r="D940" s="2"/>
      <c r="E940" s="2"/>
      <c r="L940" s="2"/>
    </row>
    <row r="941" spans="1:12" s="21" customFormat="1" x14ac:dyDescent="0.2">
      <c r="A941" s="2"/>
      <c r="B941" s="2"/>
      <c r="C941" s="2"/>
      <c r="D941" s="2"/>
      <c r="E941" s="2"/>
      <c r="L941" s="2"/>
    </row>
    <row r="942" spans="1:12" s="21" customFormat="1" x14ac:dyDescent="0.2">
      <c r="A942" s="2"/>
      <c r="B942" s="2"/>
      <c r="C942" s="2"/>
      <c r="D942" s="2"/>
      <c r="E942" s="2"/>
      <c r="L942" s="2"/>
    </row>
    <row r="943" spans="1:12" s="21" customFormat="1" x14ac:dyDescent="0.2">
      <c r="A943" s="2"/>
      <c r="B943" s="2"/>
      <c r="C943" s="2"/>
      <c r="D943" s="2"/>
      <c r="E943" s="2"/>
      <c r="L943" s="2"/>
    </row>
    <row r="944" spans="1:12" s="21" customFormat="1" x14ac:dyDescent="0.2">
      <c r="A944" s="2"/>
      <c r="B944" s="2"/>
      <c r="C944" s="2"/>
      <c r="D944" s="2"/>
      <c r="E944" s="2"/>
      <c r="L944" s="2"/>
    </row>
    <row r="945" spans="1:12" s="21" customFormat="1" x14ac:dyDescent="0.2">
      <c r="A945" s="2"/>
      <c r="B945" s="2"/>
      <c r="C945" s="2"/>
      <c r="D945" s="2"/>
      <c r="E945" s="2"/>
      <c r="L945" s="2"/>
    </row>
    <row r="946" spans="1:12" s="21" customFormat="1" x14ac:dyDescent="0.2">
      <c r="A946" s="2"/>
      <c r="B946" s="2"/>
      <c r="C946" s="2"/>
      <c r="D946" s="2"/>
      <c r="E946" s="2"/>
      <c r="L946" s="2"/>
    </row>
    <row r="947" spans="1:12" s="21" customFormat="1" x14ac:dyDescent="0.2">
      <c r="A947" s="2"/>
      <c r="B947" s="2"/>
      <c r="C947" s="2"/>
      <c r="D947" s="2"/>
      <c r="E947" s="2"/>
      <c r="L947" s="2"/>
    </row>
    <row r="948" spans="1:12" s="21" customFormat="1" x14ac:dyDescent="0.2">
      <c r="A948" s="2"/>
      <c r="B948" s="2"/>
      <c r="C948" s="2"/>
      <c r="D948" s="2"/>
      <c r="E948" s="2"/>
      <c r="L948" s="2"/>
    </row>
    <row r="949" spans="1:12" s="21" customFormat="1" x14ac:dyDescent="0.2">
      <c r="A949" s="2"/>
      <c r="B949" s="2"/>
      <c r="C949" s="2"/>
      <c r="D949" s="2"/>
      <c r="E949" s="2"/>
      <c r="L949" s="2"/>
    </row>
    <row r="950" spans="1:12" s="21" customFormat="1" x14ac:dyDescent="0.2">
      <c r="A950" s="2"/>
      <c r="B950" s="2"/>
      <c r="C950" s="2"/>
      <c r="D950" s="2"/>
      <c r="E950" s="2"/>
      <c r="L950" s="2"/>
    </row>
    <row r="951" spans="1:12" s="21" customFormat="1" x14ac:dyDescent="0.2">
      <c r="A951" s="2"/>
      <c r="B951" s="2"/>
      <c r="C951" s="2"/>
      <c r="D951" s="2"/>
      <c r="E951" s="2"/>
      <c r="L951" s="2"/>
    </row>
    <row r="952" spans="1:12" s="21" customFormat="1" x14ac:dyDescent="0.2">
      <c r="A952" s="2"/>
      <c r="B952" s="2"/>
      <c r="C952" s="2"/>
      <c r="D952" s="2"/>
      <c r="E952" s="2"/>
      <c r="L952" s="2"/>
    </row>
    <row r="953" spans="1:12" s="21" customFormat="1" x14ac:dyDescent="0.2">
      <c r="A953" s="2"/>
      <c r="B953" s="2"/>
      <c r="C953" s="2"/>
      <c r="D953" s="2"/>
      <c r="E953" s="2"/>
      <c r="L953" s="2"/>
    </row>
    <row r="954" spans="1:12" s="21" customFormat="1" x14ac:dyDescent="0.2">
      <c r="A954" s="2"/>
      <c r="B954" s="2"/>
      <c r="C954" s="2"/>
      <c r="D954" s="2"/>
      <c r="E954" s="2"/>
      <c r="L954" s="2"/>
    </row>
    <row r="955" spans="1:12" s="21" customFormat="1" x14ac:dyDescent="0.2">
      <c r="A955" s="2"/>
      <c r="B955" s="2"/>
      <c r="C955" s="2"/>
      <c r="D955" s="2"/>
      <c r="E955" s="2"/>
      <c r="L955" s="2"/>
    </row>
    <row r="956" spans="1:12" s="21" customFormat="1" x14ac:dyDescent="0.2">
      <c r="A956" s="2"/>
      <c r="B956" s="2"/>
      <c r="C956" s="2"/>
      <c r="D956" s="2"/>
      <c r="E956" s="2"/>
      <c r="L956" s="2"/>
    </row>
    <row r="957" spans="1:12" s="21" customFormat="1" x14ac:dyDescent="0.2">
      <c r="A957" s="2"/>
      <c r="B957" s="2"/>
      <c r="C957" s="2"/>
      <c r="D957" s="2"/>
      <c r="E957" s="2"/>
      <c r="L957" s="2"/>
    </row>
    <row r="958" spans="1:12" s="21" customFormat="1" x14ac:dyDescent="0.2">
      <c r="A958" s="2"/>
      <c r="B958" s="2"/>
      <c r="C958" s="2"/>
      <c r="D958" s="2"/>
      <c r="E958" s="2"/>
      <c r="L958" s="2"/>
    </row>
    <row r="959" spans="1:12" s="21" customFormat="1" x14ac:dyDescent="0.2">
      <c r="A959" s="2"/>
      <c r="B959" s="2"/>
      <c r="C959" s="2"/>
      <c r="D959" s="2"/>
      <c r="E959" s="2"/>
      <c r="L959" s="2"/>
    </row>
    <row r="960" spans="1:12" s="21" customFormat="1" x14ac:dyDescent="0.2">
      <c r="A960" s="2"/>
      <c r="B960" s="2"/>
      <c r="C960" s="2"/>
      <c r="D960" s="2"/>
      <c r="E960" s="2"/>
      <c r="L960" s="2"/>
    </row>
    <row r="961" spans="1:12" s="21" customFormat="1" x14ac:dyDescent="0.2">
      <c r="A961" s="2"/>
      <c r="B961" s="2"/>
      <c r="C961" s="2"/>
      <c r="D961" s="2"/>
      <c r="E961" s="2"/>
      <c r="L961" s="2"/>
    </row>
    <row r="962" spans="1:12" s="21" customFormat="1" x14ac:dyDescent="0.2">
      <c r="A962" s="2"/>
      <c r="B962" s="2"/>
      <c r="C962" s="2"/>
      <c r="D962" s="2"/>
      <c r="E962" s="2"/>
      <c r="L962" s="2"/>
    </row>
    <row r="963" spans="1:12" s="21" customFormat="1" x14ac:dyDescent="0.2">
      <c r="A963" s="2"/>
      <c r="B963" s="2"/>
      <c r="C963" s="2"/>
      <c r="D963" s="2"/>
      <c r="E963" s="2"/>
      <c r="L963" s="2"/>
    </row>
    <row r="964" spans="1:12" s="21" customFormat="1" x14ac:dyDescent="0.2">
      <c r="A964" s="2"/>
      <c r="B964" s="2"/>
      <c r="C964" s="2"/>
      <c r="D964" s="2"/>
      <c r="E964" s="2"/>
      <c r="L964" s="2"/>
    </row>
    <row r="965" spans="1:12" s="21" customFormat="1" x14ac:dyDescent="0.2">
      <c r="A965" s="2"/>
      <c r="B965" s="2"/>
      <c r="C965" s="2"/>
      <c r="D965" s="2"/>
      <c r="E965" s="2"/>
      <c r="L965" s="2"/>
    </row>
    <row r="966" spans="1:12" s="21" customFormat="1" x14ac:dyDescent="0.2">
      <c r="A966" s="2"/>
      <c r="B966" s="2"/>
      <c r="C966" s="2"/>
      <c r="D966" s="2"/>
      <c r="E966" s="2"/>
      <c r="L966" s="2"/>
    </row>
    <row r="967" spans="1:12" s="21" customFormat="1" x14ac:dyDescent="0.2">
      <c r="A967" s="2"/>
      <c r="B967" s="2"/>
      <c r="C967" s="2"/>
      <c r="D967" s="2"/>
      <c r="E967" s="2"/>
      <c r="L967" s="2"/>
    </row>
    <row r="968" spans="1:12" s="21" customFormat="1" x14ac:dyDescent="0.2">
      <c r="A968" s="2"/>
      <c r="B968" s="2"/>
      <c r="C968" s="2"/>
      <c r="D968" s="2"/>
      <c r="E968" s="2"/>
      <c r="L968" s="2"/>
    </row>
    <row r="969" spans="1:12" s="21" customFormat="1" x14ac:dyDescent="0.2">
      <c r="A969" s="2"/>
      <c r="B969" s="2"/>
      <c r="C969" s="2"/>
      <c r="D969" s="2"/>
      <c r="E969" s="2"/>
      <c r="L969" s="2"/>
    </row>
    <row r="970" spans="1:12" s="21" customFormat="1" x14ac:dyDescent="0.2">
      <c r="A970" s="2"/>
      <c r="B970" s="2"/>
      <c r="C970" s="2"/>
      <c r="D970" s="2"/>
      <c r="E970" s="2"/>
      <c r="L970" s="2"/>
    </row>
    <row r="971" spans="1:12" s="21" customFormat="1" x14ac:dyDescent="0.2">
      <c r="A971" s="2"/>
      <c r="B971" s="2"/>
      <c r="C971" s="2"/>
      <c r="D971" s="2"/>
      <c r="E971" s="2"/>
      <c r="L971" s="2"/>
    </row>
    <row r="972" spans="1:12" s="21" customFormat="1" x14ac:dyDescent="0.2">
      <c r="A972" s="2"/>
      <c r="B972" s="2"/>
      <c r="C972" s="2"/>
      <c r="D972" s="2"/>
      <c r="E972" s="2"/>
      <c r="L972" s="2"/>
    </row>
    <row r="973" spans="1:12" s="21" customFormat="1" x14ac:dyDescent="0.2">
      <c r="A973" s="2"/>
      <c r="B973" s="2"/>
      <c r="C973" s="2"/>
      <c r="D973" s="2"/>
      <c r="E973" s="2"/>
      <c r="L973" s="2"/>
    </row>
    <row r="974" spans="1:12" s="21" customFormat="1" x14ac:dyDescent="0.2">
      <c r="A974" s="2"/>
      <c r="B974" s="2"/>
      <c r="C974" s="2"/>
      <c r="D974" s="2"/>
      <c r="E974" s="2"/>
      <c r="L974" s="2"/>
    </row>
    <row r="975" spans="1:12" s="21" customFormat="1" x14ac:dyDescent="0.2">
      <c r="A975" s="2"/>
      <c r="B975" s="2"/>
      <c r="C975" s="2"/>
      <c r="D975" s="2"/>
      <c r="E975" s="2"/>
      <c r="L975" s="2"/>
    </row>
    <row r="976" spans="1:12" s="21" customFormat="1" x14ac:dyDescent="0.2">
      <c r="A976" s="2"/>
      <c r="B976" s="2"/>
      <c r="C976" s="2"/>
      <c r="D976" s="2"/>
      <c r="E976" s="2"/>
      <c r="L976" s="2"/>
    </row>
    <row r="977" spans="1:12" s="21" customFormat="1" x14ac:dyDescent="0.2">
      <c r="A977" s="2"/>
      <c r="B977" s="2"/>
      <c r="C977" s="2"/>
      <c r="D977" s="2"/>
      <c r="E977" s="2"/>
      <c r="L977" s="2"/>
    </row>
    <row r="978" spans="1:12" s="21" customFormat="1" x14ac:dyDescent="0.2">
      <c r="A978" s="2"/>
      <c r="B978" s="2"/>
      <c r="C978" s="2"/>
      <c r="D978" s="2"/>
      <c r="E978" s="2"/>
      <c r="L978" s="2"/>
    </row>
    <row r="979" spans="1:12" s="21" customFormat="1" x14ac:dyDescent="0.2">
      <c r="A979" s="2"/>
      <c r="B979" s="2"/>
      <c r="C979" s="2"/>
      <c r="D979" s="2"/>
      <c r="E979" s="2"/>
      <c r="L979" s="2"/>
    </row>
    <row r="980" spans="1:12" s="21" customFormat="1" x14ac:dyDescent="0.2">
      <c r="A980" s="2"/>
      <c r="B980" s="2"/>
      <c r="C980" s="2"/>
      <c r="D980" s="2"/>
      <c r="E980" s="2"/>
      <c r="L980" s="2"/>
    </row>
    <row r="981" spans="1:12" s="21" customFormat="1" x14ac:dyDescent="0.2">
      <c r="A981" s="2"/>
      <c r="B981" s="2"/>
      <c r="C981" s="2"/>
      <c r="D981" s="2"/>
      <c r="E981" s="2"/>
      <c r="L981" s="2"/>
    </row>
    <row r="982" spans="1:12" s="21" customFormat="1" x14ac:dyDescent="0.2">
      <c r="A982" s="2"/>
      <c r="B982" s="2"/>
      <c r="C982" s="2"/>
      <c r="D982" s="2"/>
      <c r="E982" s="2"/>
      <c r="L982" s="2"/>
    </row>
    <row r="983" spans="1:12" s="21" customFormat="1" x14ac:dyDescent="0.2">
      <c r="A983" s="2"/>
      <c r="B983" s="2"/>
      <c r="C983" s="2"/>
      <c r="D983" s="2"/>
      <c r="E983" s="2"/>
      <c r="L983" s="2"/>
    </row>
    <row r="984" spans="1:12" s="21" customFormat="1" x14ac:dyDescent="0.2">
      <c r="A984" s="2"/>
      <c r="B984" s="2"/>
      <c r="C984" s="2"/>
      <c r="D984" s="2"/>
      <c r="E984" s="2"/>
      <c r="L984" s="2"/>
    </row>
    <row r="985" spans="1:12" s="21" customFormat="1" x14ac:dyDescent="0.2">
      <c r="A985" s="2"/>
      <c r="B985" s="2"/>
      <c r="C985" s="2"/>
      <c r="D985" s="2"/>
      <c r="E985" s="2"/>
      <c r="L985" s="2"/>
    </row>
    <row r="986" spans="1:12" s="21" customFormat="1" x14ac:dyDescent="0.2">
      <c r="A986" s="2"/>
      <c r="B986" s="2"/>
      <c r="C986" s="2"/>
      <c r="D986" s="2"/>
      <c r="E986" s="2"/>
      <c r="L986" s="2"/>
    </row>
    <row r="987" spans="1:12" s="21" customFormat="1" x14ac:dyDescent="0.2">
      <c r="A987" s="2"/>
      <c r="B987" s="2"/>
      <c r="C987" s="2"/>
      <c r="D987" s="2"/>
      <c r="E987" s="2"/>
      <c r="L987" s="2"/>
    </row>
    <row r="988" spans="1:12" s="21" customFormat="1" x14ac:dyDescent="0.2">
      <c r="A988" s="2"/>
      <c r="B988" s="2"/>
      <c r="C988" s="2"/>
      <c r="D988" s="2"/>
      <c r="E988" s="2"/>
      <c r="L988" s="2"/>
    </row>
    <row r="989" spans="1:12" s="21" customFormat="1" x14ac:dyDescent="0.2">
      <c r="A989" s="2"/>
      <c r="B989" s="2"/>
      <c r="C989" s="2"/>
      <c r="D989" s="2"/>
      <c r="E989" s="2"/>
      <c r="L989" s="2"/>
    </row>
    <row r="990" spans="1:12" s="21" customFormat="1" x14ac:dyDescent="0.2">
      <c r="A990" s="2"/>
      <c r="B990" s="2"/>
      <c r="C990" s="2"/>
      <c r="D990" s="2"/>
      <c r="E990" s="2"/>
      <c r="L990" s="2"/>
    </row>
    <row r="991" spans="1:12" s="21" customFormat="1" x14ac:dyDescent="0.2">
      <c r="A991" s="2"/>
      <c r="B991" s="2"/>
      <c r="C991" s="2"/>
      <c r="D991" s="2"/>
      <c r="E991" s="2"/>
      <c r="L991" s="2"/>
    </row>
    <row r="992" spans="1:12" s="21" customFormat="1" x14ac:dyDescent="0.2">
      <c r="A992" s="2"/>
      <c r="B992" s="2"/>
      <c r="C992" s="2"/>
      <c r="D992" s="2"/>
      <c r="E992" s="2"/>
      <c r="L992" s="2"/>
    </row>
    <row r="993" spans="1:12" s="21" customFormat="1" x14ac:dyDescent="0.2">
      <c r="A993" s="2"/>
      <c r="B993" s="2"/>
      <c r="C993" s="2"/>
      <c r="D993" s="2"/>
      <c r="E993" s="2"/>
      <c r="L993" s="2"/>
    </row>
    <row r="994" spans="1:12" s="21" customFormat="1" x14ac:dyDescent="0.2">
      <c r="A994" s="2"/>
      <c r="B994" s="2"/>
      <c r="C994" s="2"/>
      <c r="D994" s="2"/>
      <c r="E994" s="2"/>
      <c r="L994" s="2"/>
    </row>
    <row r="995" spans="1:12" s="21" customFormat="1" x14ac:dyDescent="0.2">
      <c r="A995" s="2"/>
      <c r="B995" s="2"/>
      <c r="C995" s="2"/>
      <c r="D995" s="2"/>
      <c r="E995" s="2"/>
      <c r="L995" s="2"/>
    </row>
    <row r="996" spans="1:12" s="21" customFormat="1" x14ac:dyDescent="0.2">
      <c r="A996" s="2"/>
      <c r="B996" s="2"/>
      <c r="C996" s="2"/>
      <c r="D996" s="2"/>
      <c r="E996" s="2"/>
      <c r="L996" s="2"/>
    </row>
    <row r="997" spans="1:12" s="21" customFormat="1" x14ac:dyDescent="0.2">
      <c r="A997" s="2"/>
      <c r="B997" s="2"/>
      <c r="C997" s="2"/>
      <c r="D997" s="2"/>
      <c r="E997" s="2"/>
      <c r="L997" s="2"/>
    </row>
    <row r="998" spans="1:12" s="21" customFormat="1" x14ac:dyDescent="0.2">
      <c r="A998" s="2"/>
      <c r="B998" s="2"/>
      <c r="C998" s="2"/>
      <c r="D998" s="2"/>
      <c r="E998" s="2"/>
      <c r="L998" s="2"/>
    </row>
    <row r="999" spans="1:12" s="21" customFormat="1" x14ac:dyDescent="0.2">
      <c r="A999" s="2"/>
      <c r="B999" s="2"/>
      <c r="C999" s="2"/>
      <c r="D999" s="2"/>
      <c r="E999" s="2"/>
      <c r="L999" s="2"/>
    </row>
    <row r="1000" spans="1:12" s="21" customFormat="1" x14ac:dyDescent="0.2">
      <c r="A1000" s="2"/>
      <c r="B1000" s="2"/>
      <c r="C1000" s="2"/>
      <c r="D1000" s="2"/>
      <c r="E1000" s="2"/>
      <c r="L1000" s="2"/>
    </row>
    <row r="1001" spans="1:12" s="21" customFormat="1" x14ac:dyDescent="0.2">
      <c r="A1001" s="2"/>
      <c r="B1001" s="2"/>
      <c r="C1001" s="2"/>
      <c r="D1001" s="2"/>
      <c r="E1001" s="2"/>
      <c r="L1001" s="2"/>
    </row>
    <row r="1002" spans="1:12" s="21" customFormat="1" x14ac:dyDescent="0.2">
      <c r="A1002" s="2"/>
      <c r="B1002" s="2"/>
      <c r="C1002" s="2"/>
      <c r="D1002" s="2"/>
      <c r="E1002" s="2"/>
      <c r="L1002" s="2"/>
    </row>
    <row r="1003" spans="1:12" s="21" customFormat="1" x14ac:dyDescent="0.2">
      <c r="A1003" s="2"/>
      <c r="B1003" s="2"/>
      <c r="C1003" s="2"/>
      <c r="D1003" s="2"/>
      <c r="E1003" s="2"/>
      <c r="L1003" s="2"/>
    </row>
    <row r="1004" spans="1:12" s="21" customFormat="1" x14ac:dyDescent="0.2">
      <c r="A1004" s="2"/>
      <c r="B1004" s="2"/>
      <c r="C1004" s="2"/>
      <c r="D1004" s="2"/>
      <c r="E1004" s="2"/>
      <c r="L1004" s="2"/>
    </row>
    <row r="1005" spans="1:12" s="21" customFormat="1" x14ac:dyDescent="0.2">
      <c r="A1005" s="2"/>
      <c r="B1005" s="2"/>
      <c r="C1005" s="2"/>
      <c r="D1005" s="2"/>
      <c r="E1005" s="2"/>
      <c r="L1005" s="2"/>
    </row>
    <row r="1006" spans="1:12" s="21" customFormat="1" x14ac:dyDescent="0.2">
      <c r="A1006" s="2"/>
      <c r="B1006" s="2"/>
      <c r="C1006" s="2"/>
      <c r="D1006" s="2"/>
      <c r="E1006" s="2"/>
      <c r="L1006" s="2"/>
    </row>
    <row r="1007" spans="1:12" s="21" customFormat="1" x14ac:dyDescent="0.2">
      <c r="A1007" s="2"/>
      <c r="B1007" s="2"/>
      <c r="C1007" s="2"/>
      <c r="D1007" s="2"/>
      <c r="E1007" s="2"/>
      <c r="L1007" s="2"/>
    </row>
    <row r="1008" spans="1:12" s="21" customFormat="1" x14ac:dyDescent="0.2">
      <c r="A1008" s="2"/>
      <c r="B1008" s="2"/>
      <c r="C1008" s="2"/>
      <c r="D1008" s="2"/>
      <c r="E1008" s="2"/>
      <c r="L1008" s="2"/>
    </row>
    <row r="1009" spans="1:12" s="21" customFormat="1" x14ac:dyDescent="0.2">
      <c r="A1009" s="2"/>
      <c r="B1009" s="2"/>
      <c r="C1009" s="2"/>
      <c r="D1009" s="2"/>
      <c r="E1009" s="2"/>
      <c r="L1009" s="2"/>
    </row>
    <row r="1010" spans="1:12" s="21" customFormat="1" x14ac:dyDescent="0.2">
      <c r="A1010" s="2"/>
      <c r="B1010" s="2"/>
      <c r="C1010" s="2"/>
      <c r="D1010" s="2"/>
      <c r="E1010" s="2"/>
      <c r="L1010" s="2"/>
    </row>
    <row r="1011" spans="1:12" s="21" customFormat="1" x14ac:dyDescent="0.2">
      <c r="A1011" s="2"/>
      <c r="B1011" s="2"/>
      <c r="C1011" s="2"/>
      <c r="D1011" s="2"/>
      <c r="E1011" s="2"/>
      <c r="L1011" s="2"/>
    </row>
    <row r="1012" spans="1:12" s="21" customFormat="1" x14ac:dyDescent="0.2">
      <c r="A1012" s="2"/>
      <c r="B1012" s="2"/>
      <c r="C1012" s="2"/>
      <c r="D1012" s="2"/>
      <c r="E1012" s="2"/>
      <c r="L1012" s="2"/>
    </row>
    <row r="1013" spans="1:12" s="21" customFormat="1" x14ac:dyDescent="0.2">
      <c r="A1013" s="2"/>
      <c r="B1013" s="2"/>
      <c r="C1013" s="2"/>
      <c r="D1013" s="2"/>
      <c r="E1013" s="2"/>
      <c r="L1013" s="2"/>
    </row>
    <row r="1014" spans="1:12" s="21" customFormat="1" x14ac:dyDescent="0.2">
      <c r="A1014" s="2"/>
      <c r="B1014" s="2"/>
      <c r="C1014" s="2"/>
      <c r="D1014" s="2"/>
      <c r="E1014" s="2"/>
      <c r="L1014" s="2"/>
    </row>
    <row r="1015" spans="1:12" s="21" customFormat="1" x14ac:dyDescent="0.2">
      <c r="A1015" s="2"/>
      <c r="B1015" s="2"/>
      <c r="C1015" s="2"/>
      <c r="D1015" s="2"/>
      <c r="E1015" s="2"/>
      <c r="L1015" s="2"/>
    </row>
    <row r="1016" spans="1:12" s="21" customFormat="1" x14ac:dyDescent="0.2">
      <c r="A1016" s="2"/>
      <c r="B1016" s="2"/>
      <c r="C1016" s="2"/>
      <c r="D1016" s="2"/>
      <c r="E1016" s="2"/>
      <c r="L1016" s="2"/>
    </row>
    <row r="1017" spans="1:12" s="21" customFormat="1" x14ac:dyDescent="0.2">
      <c r="A1017" s="2"/>
      <c r="B1017" s="2"/>
      <c r="C1017" s="2"/>
      <c r="D1017" s="2"/>
      <c r="E1017" s="2"/>
      <c r="L1017" s="2"/>
    </row>
    <row r="1018" spans="1:12" s="21" customFormat="1" x14ac:dyDescent="0.2">
      <c r="A1018" s="2"/>
      <c r="B1018" s="2"/>
      <c r="C1018" s="2"/>
      <c r="D1018" s="2"/>
      <c r="E1018" s="2"/>
      <c r="L1018" s="2"/>
    </row>
    <row r="1019" spans="1:12" s="21" customFormat="1" x14ac:dyDescent="0.2">
      <c r="A1019" s="2"/>
      <c r="B1019" s="2"/>
      <c r="C1019" s="2"/>
      <c r="D1019" s="2"/>
      <c r="E1019" s="2"/>
      <c r="L1019" s="2"/>
    </row>
    <row r="1020" spans="1:12" s="21" customFormat="1" x14ac:dyDescent="0.2">
      <c r="A1020" s="2"/>
      <c r="B1020" s="2"/>
      <c r="C1020" s="2"/>
      <c r="D1020" s="2"/>
      <c r="E1020" s="2"/>
      <c r="L1020" s="2"/>
    </row>
    <row r="1021" spans="1:12" s="21" customFormat="1" x14ac:dyDescent="0.2">
      <c r="A1021" s="2"/>
      <c r="B1021" s="2"/>
      <c r="C1021" s="2"/>
      <c r="D1021" s="2"/>
      <c r="E1021" s="2"/>
      <c r="L1021" s="2"/>
    </row>
    <row r="1022" spans="1:12" s="21" customFormat="1" x14ac:dyDescent="0.2">
      <c r="A1022" s="2"/>
      <c r="B1022" s="2"/>
      <c r="C1022" s="2"/>
      <c r="D1022" s="2"/>
      <c r="E1022" s="2"/>
      <c r="L1022" s="2"/>
    </row>
    <row r="1023" spans="1:12" s="21" customFormat="1" x14ac:dyDescent="0.2">
      <c r="A1023" s="2"/>
      <c r="B1023" s="2"/>
      <c r="C1023" s="2"/>
      <c r="D1023" s="2"/>
      <c r="E1023" s="2"/>
      <c r="L1023" s="2"/>
    </row>
    <row r="1024" spans="1:12" s="21" customFormat="1" x14ac:dyDescent="0.2">
      <c r="A1024" s="2"/>
      <c r="B1024" s="2"/>
      <c r="C1024" s="2"/>
      <c r="D1024" s="2"/>
      <c r="E1024" s="2"/>
      <c r="L1024" s="2"/>
    </row>
    <row r="1025" spans="1:12" s="21" customFormat="1" x14ac:dyDescent="0.2">
      <c r="A1025" s="2"/>
      <c r="B1025" s="2"/>
      <c r="C1025" s="2"/>
      <c r="D1025" s="2"/>
      <c r="E1025" s="2"/>
      <c r="L1025" s="2"/>
    </row>
    <row r="1026" spans="1:12" s="21" customFormat="1" x14ac:dyDescent="0.2">
      <c r="A1026" s="2"/>
      <c r="B1026" s="2"/>
      <c r="C1026" s="2"/>
      <c r="D1026" s="2"/>
      <c r="E1026" s="2"/>
      <c r="L1026" s="2"/>
    </row>
    <row r="1027" spans="1:12" s="21" customFormat="1" x14ac:dyDescent="0.2">
      <c r="A1027" s="2"/>
      <c r="B1027" s="2"/>
      <c r="C1027" s="2"/>
      <c r="D1027" s="2"/>
      <c r="E1027" s="2"/>
      <c r="L1027" s="2"/>
    </row>
    <row r="1028" spans="1:12" s="21" customFormat="1" x14ac:dyDescent="0.2">
      <c r="A1028" s="2"/>
      <c r="B1028" s="2"/>
      <c r="C1028" s="2"/>
      <c r="D1028" s="2"/>
      <c r="E1028" s="2"/>
      <c r="L1028" s="2"/>
    </row>
    <row r="1029" spans="1:12" s="21" customFormat="1" x14ac:dyDescent="0.2">
      <c r="A1029" s="2"/>
      <c r="B1029" s="2"/>
      <c r="C1029" s="2"/>
      <c r="D1029" s="2"/>
      <c r="E1029" s="2"/>
      <c r="L1029" s="2"/>
    </row>
    <row r="1030" spans="1:12" s="21" customFormat="1" x14ac:dyDescent="0.2">
      <c r="A1030" s="2"/>
      <c r="B1030" s="2"/>
      <c r="C1030" s="2"/>
      <c r="D1030" s="2"/>
      <c r="E1030" s="2"/>
      <c r="L1030" s="2"/>
    </row>
    <row r="1031" spans="1:12" s="21" customFormat="1" x14ac:dyDescent="0.2">
      <c r="A1031" s="2"/>
      <c r="B1031" s="2"/>
      <c r="C1031" s="2"/>
      <c r="D1031" s="2"/>
      <c r="E1031" s="2"/>
      <c r="L1031" s="2"/>
    </row>
    <row r="1032" spans="1:12" s="21" customFormat="1" x14ac:dyDescent="0.2">
      <c r="A1032" s="2"/>
      <c r="B1032" s="2"/>
      <c r="C1032" s="2"/>
      <c r="D1032" s="2"/>
      <c r="E1032" s="2"/>
      <c r="L1032" s="2"/>
    </row>
    <row r="1033" spans="1:12" s="21" customFormat="1" x14ac:dyDescent="0.2">
      <c r="A1033" s="2"/>
      <c r="B1033" s="2"/>
      <c r="C1033" s="2"/>
      <c r="D1033" s="2"/>
      <c r="E1033" s="2"/>
      <c r="L1033" s="2"/>
    </row>
    <row r="1034" spans="1:12" s="21" customFormat="1" x14ac:dyDescent="0.2">
      <c r="A1034" s="2"/>
      <c r="B1034" s="2"/>
      <c r="C1034" s="2"/>
      <c r="D1034" s="2"/>
      <c r="E1034" s="2"/>
      <c r="L1034" s="2"/>
    </row>
    <row r="1035" spans="1:12" s="21" customFormat="1" x14ac:dyDescent="0.2">
      <c r="A1035" s="2"/>
      <c r="B1035" s="2"/>
      <c r="C1035" s="2"/>
      <c r="D1035" s="2"/>
      <c r="E1035" s="2"/>
      <c r="L1035" s="2"/>
    </row>
    <row r="1036" spans="1:12" s="21" customFormat="1" x14ac:dyDescent="0.2">
      <c r="A1036" s="2"/>
      <c r="B1036" s="2"/>
      <c r="C1036" s="2"/>
      <c r="D1036" s="2"/>
      <c r="E1036" s="2"/>
      <c r="L1036" s="2"/>
    </row>
    <row r="1037" spans="1:12" s="21" customFormat="1" x14ac:dyDescent="0.2">
      <c r="A1037" s="2"/>
      <c r="B1037" s="2"/>
      <c r="C1037" s="2"/>
      <c r="D1037" s="2"/>
      <c r="E1037" s="2"/>
      <c r="L1037" s="2"/>
    </row>
    <row r="1038" spans="1:12" s="21" customFormat="1" x14ac:dyDescent="0.2">
      <c r="A1038" s="2"/>
      <c r="B1038" s="2"/>
      <c r="C1038" s="2"/>
      <c r="D1038" s="2"/>
      <c r="E1038" s="2"/>
      <c r="L1038" s="2"/>
    </row>
    <row r="1039" spans="1:12" s="21" customFormat="1" x14ac:dyDescent="0.2">
      <c r="A1039" s="2"/>
      <c r="B1039" s="2"/>
      <c r="C1039" s="2"/>
      <c r="D1039" s="2"/>
      <c r="E1039" s="2"/>
      <c r="L1039" s="2"/>
    </row>
    <row r="1040" spans="1:12" s="21" customFormat="1" x14ac:dyDescent="0.2">
      <c r="A1040" s="2"/>
      <c r="B1040" s="2"/>
      <c r="C1040" s="2"/>
      <c r="D1040" s="2"/>
      <c r="E1040" s="2"/>
      <c r="L1040" s="2"/>
    </row>
    <row r="1041" spans="1:12" s="21" customFormat="1" x14ac:dyDescent="0.2">
      <c r="A1041" s="2"/>
      <c r="B1041" s="2"/>
      <c r="C1041" s="2"/>
      <c r="D1041" s="2"/>
      <c r="E1041" s="2"/>
      <c r="L1041" s="2"/>
    </row>
    <row r="1042" spans="1:12" s="21" customFormat="1" x14ac:dyDescent="0.2">
      <c r="A1042" s="2"/>
      <c r="B1042" s="2"/>
      <c r="C1042" s="2"/>
      <c r="D1042" s="2"/>
      <c r="E1042" s="2"/>
      <c r="L1042" s="2"/>
    </row>
    <row r="1043" spans="1:12" s="21" customFormat="1" x14ac:dyDescent="0.2">
      <c r="A1043" s="2"/>
      <c r="B1043" s="2"/>
      <c r="C1043" s="2"/>
      <c r="D1043" s="2"/>
      <c r="E1043" s="2"/>
      <c r="L1043" s="2"/>
    </row>
    <row r="1044" spans="1:12" s="21" customFormat="1" x14ac:dyDescent="0.2">
      <c r="A1044" s="2"/>
      <c r="B1044" s="2"/>
      <c r="C1044" s="2"/>
      <c r="D1044" s="2"/>
      <c r="E1044" s="2"/>
      <c r="L1044" s="2"/>
    </row>
    <row r="1045" spans="1:12" s="21" customFormat="1" x14ac:dyDescent="0.2">
      <c r="A1045" s="2"/>
      <c r="B1045" s="2"/>
      <c r="C1045" s="2"/>
      <c r="D1045" s="2"/>
      <c r="E1045" s="2"/>
      <c r="L1045" s="2"/>
    </row>
    <row r="1046" spans="1:12" s="21" customFormat="1" x14ac:dyDescent="0.2">
      <c r="A1046" s="2"/>
      <c r="B1046" s="2"/>
      <c r="C1046" s="2"/>
      <c r="D1046" s="2"/>
      <c r="E1046" s="2"/>
      <c r="L1046" s="2"/>
    </row>
    <row r="1047" spans="1:12" s="21" customFormat="1" x14ac:dyDescent="0.2">
      <c r="A1047" s="2"/>
      <c r="B1047" s="2"/>
      <c r="C1047" s="2"/>
      <c r="D1047" s="2"/>
      <c r="E1047" s="2"/>
      <c r="L1047" s="2"/>
    </row>
    <row r="1048" spans="1:12" s="21" customFormat="1" x14ac:dyDescent="0.2">
      <c r="A1048" s="2"/>
      <c r="B1048" s="2"/>
      <c r="C1048" s="2"/>
      <c r="D1048" s="2"/>
      <c r="E1048" s="2"/>
      <c r="L1048" s="2"/>
    </row>
    <row r="1049" spans="1:12" s="21" customFormat="1" x14ac:dyDescent="0.2">
      <c r="A1049" s="2"/>
      <c r="B1049" s="2"/>
      <c r="C1049" s="2"/>
      <c r="D1049" s="2"/>
      <c r="E1049" s="2"/>
      <c r="L1049" s="2"/>
    </row>
    <row r="1050" spans="1:12" s="21" customFormat="1" x14ac:dyDescent="0.2">
      <c r="A1050" s="2"/>
      <c r="B1050" s="2"/>
      <c r="C1050" s="2"/>
      <c r="D1050" s="2"/>
      <c r="E1050" s="2"/>
      <c r="L1050" s="2"/>
    </row>
    <row r="1051" spans="1:12" s="21" customFormat="1" x14ac:dyDescent="0.2">
      <c r="A1051" s="2"/>
      <c r="B1051" s="2"/>
      <c r="C1051" s="2"/>
      <c r="D1051" s="2"/>
      <c r="E1051" s="2"/>
      <c r="L1051" s="2"/>
    </row>
    <row r="1052" spans="1:12" s="21" customFormat="1" x14ac:dyDescent="0.2">
      <c r="A1052" s="2"/>
      <c r="B1052" s="2"/>
      <c r="C1052" s="2"/>
      <c r="D1052" s="2"/>
      <c r="E1052" s="2"/>
      <c r="L1052" s="2"/>
    </row>
    <row r="1053" spans="1:12" s="21" customFormat="1" x14ac:dyDescent="0.2">
      <c r="A1053" s="2"/>
      <c r="B1053" s="2"/>
      <c r="C1053" s="2"/>
      <c r="D1053" s="2"/>
      <c r="E1053" s="2"/>
      <c r="L1053" s="2"/>
    </row>
    <row r="1054" spans="1:12" s="21" customFormat="1" x14ac:dyDescent="0.2">
      <c r="A1054" s="2"/>
      <c r="B1054" s="2"/>
      <c r="C1054" s="2"/>
      <c r="D1054" s="2"/>
      <c r="E1054" s="2"/>
      <c r="L1054" s="2"/>
    </row>
    <row r="1055" spans="1:12" s="21" customFormat="1" x14ac:dyDescent="0.2">
      <c r="A1055" s="2"/>
      <c r="B1055" s="2"/>
      <c r="C1055" s="2"/>
      <c r="D1055" s="2"/>
      <c r="E1055" s="2"/>
      <c r="L1055" s="2"/>
    </row>
    <row r="1056" spans="1:12" s="21" customFormat="1" x14ac:dyDescent="0.2">
      <c r="A1056" s="2"/>
      <c r="B1056" s="2"/>
      <c r="C1056" s="2"/>
      <c r="D1056" s="2"/>
      <c r="E1056" s="2"/>
      <c r="L1056" s="2"/>
    </row>
    <row r="1057" spans="1:12" s="21" customFormat="1" x14ac:dyDescent="0.2">
      <c r="A1057" s="2"/>
      <c r="B1057" s="2"/>
      <c r="C1057" s="2"/>
      <c r="D1057" s="2"/>
      <c r="E1057" s="2"/>
      <c r="L1057" s="2"/>
    </row>
    <row r="1058" spans="1:12" s="21" customFormat="1" x14ac:dyDescent="0.2">
      <c r="A1058" s="2"/>
      <c r="B1058" s="2"/>
      <c r="C1058" s="2"/>
      <c r="D1058" s="2"/>
      <c r="E1058" s="2"/>
      <c r="L1058" s="2"/>
    </row>
    <row r="1059" spans="1:12" s="21" customFormat="1" x14ac:dyDescent="0.2">
      <c r="A1059" s="2"/>
      <c r="B1059" s="2"/>
      <c r="C1059" s="2"/>
      <c r="D1059" s="2"/>
      <c r="E1059" s="2"/>
      <c r="L1059" s="2"/>
    </row>
    <row r="1060" spans="1:12" s="21" customFormat="1" x14ac:dyDescent="0.2">
      <c r="A1060" s="2"/>
      <c r="B1060" s="2"/>
      <c r="C1060" s="2"/>
      <c r="D1060" s="2"/>
      <c r="E1060" s="2"/>
      <c r="L1060" s="2"/>
    </row>
    <row r="1061" spans="1:12" s="21" customFormat="1" x14ac:dyDescent="0.2">
      <c r="A1061" s="2"/>
      <c r="B1061" s="2"/>
      <c r="C1061" s="2"/>
      <c r="D1061" s="2"/>
      <c r="E1061" s="2"/>
      <c r="L1061" s="2"/>
    </row>
    <row r="1062" spans="1:12" s="21" customFormat="1" x14ac:dyDescent="0.2">
      <c r="A1062" s="2"/>
      <c r="B1062" s="2"/>
      <c r="C1062" s="2"/>
      <c r="D1062" s="2"/>
      <c r="E1062" s="2"/>
      <c r="L1062" s="2"/>
    </row>
    <row r="1063" spans="1:12" s="21" customFormat="1" x14ac:dyDescent="0.2">
      <c r="A1063" s="2"/>
      <c r="B1063" s="2"/>
      <c r="C1063" s="2"/>
      <c r="D1063" s="2"/>
      <c r="E1063" s="2"/>
      <c r="L1063" s="2"/>
    </row>
    <row r="1064" spans="1:12" s="21" customFormat="1" x14ac:dyDescent="0.2">
      <c r="A1064" s="2"/>
      <c r="B1064" s="2"/>
      <c r="C1064" s="2"/>
      <c r="D1064" s="2"/>
      <c r="E1064" s="2"/>
      <c r="L1064" s="2"/>
    </row>
    <row r="1065" spans="1:12" s="21" customFormat="1" x14ac:dyDescent="0.2">
      <c r="A1065" s="2"/>
      <c r="B1065" s="2"/>
      <c r="C1065" s="2"/>
      <c r="D1065" s="2"/>
      <c r="E1065" s="2"/>
      <c r="L1065" s="2"/>
    </row>
    <row r="1066" spans="1:12" s="21" customFormat="1" x14ac:dyDescent="0.2">
      <c r="A1066" s="2"/>
      <c r="B1066" s="2"/>
      <c r="C1066" s="2"/>
      <c r="D1066" s="2"/>
      <c r="E1066" s="2"/>
      <c r="L1066" s="2"/>
    </row>
    <row r="1067" spans="1:12" s="21" customFormat="1" x14ac:dyDescent="0.2">
      <c r="A1067" s="2"/>
      <c r="B1067" s="2"/>
      <c r="C1067" s="2"/>
      <c r="D1067" s="2"/>
      <c r="E1067" s="2"/>
      <c r="L1067" s="2"/>
    </row>
    <row r="1068" spans="1:12" s="21" customFormat="1" x14ac:dyDescent="0.2">
      <c r="A1068" s="2"/>
      <c r="B1068" s="2"/>
      <c r="C1068" s="2"/>
      <c r="D1068" s="2"/>
      <c r="E1068" s="2"/>
      <c r="L1068" s="2"/>
    </row>
    <row r="1069" spans="1:12" s="21" customFormat="1" x14ac:dyDescent="0.2">
      <c r="A1069" s="2"/>
      <c r="B1069" s="2"/>
      <c r="C1069" s="2"/>
      <c r="D1069" s="2"/>
      <c r="E1069" s="2"/>
      <c r="L1069" s="2"/>
    </row>
    <row r="1070" spans="1:12" s="21" customFormat="1" x14ac:dyDescent="0.2">
      <c r="A1070" s="2"/>
      <c r="B1070" s="2"/>
      <c r="C1070" s="2"/>
      <c r="D1070" s="2"/>
      <c r="E1070" s="2"/>
      <c r="L1070" s="2"/>
    </row>
    <row r="1071" spans="1:12" s="21" customFormat="1" x14ac:dyDescent="0.2">
      <c r="A1071" s="2"/>
      <c r="B1071" s="2"/>
      <c r="C1071" s="2"/>
      <c r="D1071" s="2"/>
      <c r="E1071" s="2"/>
      <c r="L1071" s="2"/>
    </row>
    <row r="1072" spans="1:12" s="21" customFormat="1" x14ac:dyDescent="0.2">
      <c r="A1072" s="2"/>
      <c r="B1072" s="2"/>
      <c r="C1072" s="2"/>
      <c r="D1072" s="2"/>
      <c r="E1072" s="2"/>
      <c r="L1072" s="2"/>
    </row>
    <row r="1073" spans="1:12" s="21" customFormat="1" x14ac:dyDescent="0.2">
      <c r="A1073" s="2"/>
      <c r="B1073" s="2"/>
      <c r="C1073" s="2"/>
      <c r="D1073" s="2"/>
      <c r="E1073" s="2"/>
      <c r="L1073" s="2"/>
    </row>
    <row r="1074" spans="1:12" s="21" customFormat="1" x14ac:dyDescent="0.2">
      <c r="A1074" s="2"/>
      <c r="B1074" s="2"/>
      <c r="C1074" s="2"/>
      <c r="D1074" s="2"/>
      <c r="E1074" s="2"/>
      <c r="L1074" s="2"/>
    </row>
    <row r="1075" spans="1:12" s="21" customFormat="1" x14ac:dyDescent="0.2">
      <c r="A1075" s="2"/>
      <c r="B1075" s="2"/>
      <c r="C1075" s="2"/>
      <c r="D1075" s="2"/>
      <c r="E1075" s="2"/>
      <c r="L1075" s="2"/>
    </row>
    <row r="1076" spans="1:12" s="21" customFormat="1" x14ac:dyDescent="0.2">
      <c r="A1076" s="2"/>
      <c r="B1076" s="2"/>
      <c r="C1076" s="2"/>
      <c r="D1076" s="2"/>
      <c r="E1076" s="2"/>
      <c r="L1076" s="2"/>
    </row>
    <row r="1077" spans="1:12" s="21" customFormat="1" x14ac:dyDescent="0.2">
      <c r="A1077" s="2"/>
      <c r="B1077" s="2"/>
      <c r="C1077" s="2"/>
      <c r="D1077" s="2"/>
      <c r="E1077" s="2"/>
      <c r="L1077" s="2"/>
    </row>
    <row r="1078" spans="1:12" s="21" customFormat="1" x14ac:dyDescent="0.2">
      <c r="A1078" s="2"/>
      <c r="B1078" s="2"/>
      <c r="C1078" s="2"/>
      <c r="D1078" s="2"/>
      <c r="E1078" s="2"/>
      <c r="L1078" s="2"/>
    </row>
    <row r="1079" spans="1:12" s="21" customFormat="1" x14ac:dyDescent="0.2">
      <c r="A1079" s="2"/>
      <c r="B1079" s="2"/>
      <c r="C1079" s="2"/>
      <c r="D1079" s="2"/>
      <c r="E1079" s="2"/>
      <c r="L1079" s="2"/>
    </row>
    <row r="1080" spans="1:12" s="21" customFormat="1" x14ac:dyDescent="0.2">
      <c r="A1080" s="2"/>
      <c r="B1080" s="2"/>
      <c r="C1080" s="2"/>
      <c r="D1080" s="2"/>
      <c r="E1080" s="2"/>
      <c r="L1080" s="2"/>
    </row>
    <row r="1081" spans="1:12" s="21" customFormat="1" x14ac:dyDescent="0.2">
      <c r="A1081" s="2"/>
      <c r="B1081" s="2"/>
      <c r="C1081" s="2"/>
      <c r="D1081" s="2"/>
      <c r="E1081" s="2"/>
      <c r="L1081" s="2"/>
    </row>
    <row r="1082" spans="1:12" s="21" customFormat="1" x14ac:dyDescent="0.2">
      <c r="A1082" s="2"/>
      <c r="B1082" s="2"/>
      <c r="C1082" s="2"/>
      <c r="D1082" s="2"/>
      <c r="E1082" s="2"/>
      <c r="L1082" s="2"/>
    </row>
    <row r="1083" spans="1:12" s="21" customFormat="1" x14ac:dyDescent="0.2">
      <c r="A1083" s="2"/>
      <c r="B1083" s="2"/>
      <c r="C1083" s="2"/>
      <c r="D1083" s="2"/>
      <c r="E1083" s="2"/>
      <c r="L1083" s="2"/>
    </row>
    <row r="1084" spans="1:12" s="21" customFormat="1" x14ac:dyDescent="0.2">
      <c r="A1084" s="2"/>
      <c r="B1084" s="2"/>
      <c r="C1084" s="2"/>
      <c r="D1084" s="2"/>
      <c r="E1084" s="2"/>
      <c r="L1084" s="2"/>
    </row>
    <row r="1085" spans="1:12" s="21" customFormat="1" x14ac:dyDescent="0.2">
      <c r="A1085" s="2"/>
      <c r="B1085" s="2"/>
      <c r="C1085" s="2"/>
      <c r="D1085" s="2"/>
      <c r="E1085" s="2"/>
      <c r="L1085" s="2"/>
    </row>
    <row r="1086" spans="1:12" s="21" customFormat="1" x14ac:dyDescent="0.2">
      <c r="A1086" s="2"/>
      <c r="B1086" s="2"/>
      <c r="C1086" s="2"/>
      <c r="D1086" s="2"/>
      <c r="E1086" s="2"/>
      <c r="L1086" s="2"/>
    </row>
    <row r="1087" spans="1:12" s="21" customFormat="1" x14ac:dyDescent="0.2">
      <c r="A1087" s="2"/>
      <c r="B1087" s="2"/>
      <c r="C1087" s="2"/>
      <c r="D1087" s="2"/>
      <c r="E1087" s="2"/>
      <c r="L1087" s="2"/>
    </row>
    <row r="1088" spans="1:12" s="21" customFormat="1" x14ac:dyDescent="0.2">
      <c r="A1088" s="2"/>
      <c r="B1088" s="2"/>
      <c r="C1088" s="2"/>
      <c r="D1088" s="2"/>
      <c r="E1088" s="2"/>
      <c r="L1088" s="2"/>
    </row>
    <row r="1089" spans="1:12" s="21" customFormat="1" x14ac:dyDescent="0.2">
      <c r="A1089" s="2"/>
      <c r="B1089" s="2"/>
      <c r="C1089" s="2"/>
      <c r="D1089" s="2"/>
      <c r="E1089" s="2"/>
      <c r="L1089" s="2"/>
    </row>
    <row r="1090" spans="1:12" s="21" customFormat="1" x14ac:dyDescent="0.2">
      <c r="A1090" s="2"/>
      <c r="B1090" s="2"/>
      <c r="C1090" s="2"/>
      <c r="D1090" s="2"/>
      <c r="E1090" s="2"/>
      <c r="L1090" s="2"/>
    </row>
    <row r="1091" spans="1:12" s="21" customFormat="1" x14ac:dyDescent="0.2">
      <c r="A1091" s="2"/>
      <c r="B1091" s="2"/>
      <c r="C1091" s="2"/>
      <c r="D1091" s="2"/>
      <c r="E1091" s="2"/>
      <c r="L1091" s="2"/>
    </row>
    <row r="1092" spans="1:12" s="21" customFormat="1" x14ac:dyDescent="0.2">
      <c r="A1092" s="2"/>
      <c r="B1092" s="2"/>
      <c r="C1092" s="2"/>
      <c r="D1092" s="2"/>
      <c r="E1092" s="2"/>
      <c r="L1092" s="2"/>
    </row>
    <row r="1093" spans="1:12" s="21" customFormat="1" x14ac:dyDescent="0.2">
      <c r="A1093" s="2"/>
      <c r="B1093" s="2"/>
      <c r="C1093" s="2"/>
      <c r="D1093" s="2"/>
      <c r="E1093" s="2"/>
      <c r="L1093" s="2"/>
    </row>
    <row r="1094" spans="1:12" s="21" customFormat="1" x14ac:dyDescent="0.2">
      <c r="A1094" s="2"/>
      <c r="B1094" s="2"/>
      <c r="C1094" s="2"/>
      <c r="D1094" s="2"/>
      <c r="E1094" s="2"/>
      <c r="L1094" s="2"/>
    </row>
    <row r="1095" spans="1:12" s="21" customFormat="1" x14ac:dyDescent="0.2">
      <c r="A1095" s="2"/>
      <c r="B1095" s="2"/>
      <c r="C1095" s="2"/>
      <c r="D1095" s="2"/>
      <c r="E1095" s="2"/>
      <c r="L1095" s="2"/>
    </row>
    <row r="1096" spans="1:12" s="21" customFormat="1" x14ac:dyDescent="0.2">
      <c r="A1096" s="2"/>
      <c r="B1096" s="2"/>
      <c r="C1096" s="2"/>
      <c r="D1096" s="2"/>
      <c r="E1096" s="2"/>
      <c r="L1096" s="2"/>
    </row>
    <row r="1097" spans="1:12" s="21" customFormat="1" x14ac:dyDescent="0.2">
      <c r="A1097" s="2"/>
      <c r="B1097" s="2"/>
      <c r="C1097" s="2"/>
      <c r="D1097" s="2"/>
      <c r="E1097" s="2"/>
      <c r="L1097" s="2"/>
    </row>
    <row r="1098" spans="1:12" s="21" customFormat="1" x14ac:dyDescent="0.2">
      <c r="A1098" s="2"/>
      <c r="B1098" s="2"/>
      <c r="C1098" s="2"/>
      <c r="D1098" s="2"/>
      <c r="E1098" s="2"/>
      <c r="L1098" s="2"/>
    </row>
    <row r="1099" spans="1:12" s="21" customFormat="1" x14ac:dyDescent="0.2">
      <c r="A1099" s="2"/>
      <c r="B1099" s="2"/>
      <c r="C1099" s="2"/>
      <c r="D1099" s="2"/>
      <c r="E1099" s="2"/>
      <c r="L1099" s="2"/>
    </row>
    <row r="1100" spans="1:12" s="21" customFormat="1" x14ac:dyDescent="0.2">
      <c r="A1100" s="2"/>
      <c r="B1100" s="2"/>
      <c r="C1100" s="2"/>
      <c r="D1100" s="2"/>
      <c r="E1100" s="2"/>
      <c r="L1100" s="2"/>
    </row>
    <row r="1101" spans="1:12" s="21" customFormat="1" x14ac:dyDescent="0.2">
      <c r="A1101" s="2"/>
      <c r="B1101" s="2"/>
      <c r="C1101" s="2"/>
      <c r="D1101" s="2"/>
      <c r="E1101" s="2"/>
      <c r="L1101" s="2"/>
    </row>
    <row r="1102" spans="1:12" s="21" customFormat="1" x14ac:dyDescent="0.2">
      <c r="A1102" s="2"/>
      <c r="B1102" s="2"/>
      <c r="C1102" s="2"/>
      <c r="D1102" s="2"/>
      <c r="E1102" s="2"/>
      <c r="L1102" s="2"/>
    </row>
    <row r="1103" spans="1:12" s="21" customFormat="1" x14ac:dyDescent="0.2">
      <c r="A1103" s="2"/>
      <c r="B1103" s="2"/>
      <c r="C1103" s="2"/>
      <c r="D1103" s="2"/>
      <c r="E1103" s="2"/>
      <c r="L1103" s="2"/>
    </row>
    <row r="1104" spans="1:12" s="21" customFormat="1" x14ac:dyDescent="0.2">
      <c r="A1104" s="2"/>
      <c r="B1104" s="2"/>
      <c r="C1104" s="2"/>
      <c r="D1104" s="2"/>
      <c r="E1104" s="2"/>
      <c r="L1104" s="2"/>
    </row>
    <row r="1105" spans="1:12" s="21" customFormat="1" x14ac:dyDescent="0.2">
      <c r="A1105" s="2"/>
      <c r="B1105" s="2"/>
      <c r="C1105" s="2"/>
      <c r="D1105" s="2"/>
      <c r="E1105" s="2"/>
      <c r="L1105" s="2"/>
    </row>
    <row r="1106" spans="1:12" s="21" customFormat="1" x14ac:dyDescent="0.2">
      <c r="A1106" s="2"/>
      <c r="B1106" s="2"/>
      <c r="C1106" s="2"/>
      <c r="D1106" s="2"/>
      <c r="E1106" s="2"/>
      <c r="L1106" s="2"/>
    </row>
    <row r="1107" spans="1:12" s="21" customFormat="1" x14ac:dyDescent="0.2">
      <c r="A1107" s="2"/>
      <c r="B1107" s="2"/>
      <c r="C1107" s="2"/>
      <c r="D1107" s="2"/>
      <c r="E1107" s="2"/>
      <c r="L1107" s="2"/>
    </row>
    <row r="1108" spans="1:12" s="21" customFormat="1" x14ac:dyDescent="0.2">
      <c r="A1108" s="2"/>
      <c r="B1108" s="2"/>
      <c r="C1108" s="2"/>
      <c r="D1108" s="2"/>
      <c r="E1108" s="2"/>
      <c r="L1108" s="2"/>
    </row>
    <row r="1109" spans="1:12" s="21" customFormat="1" x14ac:dyDescent="0.2">
      <c r="A1109" s="2"/>
      <c r="B1109" s="2"/>
      <c r="C1109" s="2"/>
      <c r="D1109" s="2"/>
      <c r="E1109" s="2"/>
      <c r="L1109" s="2"/>
    </row>
    <row r="1110" spans="1:12" s="21" customFormat="1" x14ac:dyDescent="0.2">
      <c r="A1110" s="2"/>
      <c r="B1110" s="2"/>
      <c r="C1110" s="2"/>
      <c r="D1110" s="2"/>
      <c r="E1110" s="2"/>
      <c r="L1110" s="2"/>
    </row>
    <row r="1111" spans="1:12" s="21" customFormat="1" x14ac:dyDescent="0.2">
      <c r="A1111" s="2"/>
      <c r="B1111" s="2"/>
      <c r="C1111" s="2"/>
      <c r="D1111" s="2"/>
      <c r="E1111" s="2"/>
      <c r="L1111" s="2"/>
    </row>
    <row r="1112" spans="1:12" s="21" customFormat="1" x14ac:dyDescent="0.2">
      <c r="A1112" s="2"/>
      <c r="B1112" s="2"/>
      <c r="C1112" s="2"/>
      <c r="D1112" s="2"/>
      <c r="E1112" s="2"/>
      <c r="L1112" s="2"/>
    </row>
    <row r="1113" spans="1:12" s="21" customFormat="1" x14ac:dyDescent="0.2">
      <c r="A1113" s="2"/>
      <c r="B1113" s="2"/>
      <c r="C1113" s="2"/>
      <c r="D1113" s="2"/>
      <c r="E1113" s="2"/>
      <c r="L1113" s="2"/>
    </row>
    <row r="1114" spans="1:12" s="21" customFormat="1" x14ac:dyDescent="0.2">
      <c r="A1114" s="2"/>
      <c r="B1114" s="2"/>
      <c r="C1114" s="2"/>
      <c r="D1114" s="2"/>
      <c r="E1114" s="2"/>
      <c r="L1114" s="2"/>
    </row>
    <row r="1115" spans="1:12" s="21" customFormat="1" x14ac:dyDescent="0.2">
      <c r="A1115" s="2"/>
      <c r="B1115" s="2"/>
      <c r="C1115" s="2"/>
      <c r="D1115" s="2"/>
      <c r="E1115" s="2"/>
      <c r="L1115" s="2"/>
    </row>
    <row r="1116" spans="1:12" s="21" customFormat="1" x14ac:dyDescent="0.2">
      <c r="A1116" s="2"/>
      <c r="B1116" s="2"/>
      <c r="C1116" s="2"/>
      <c r="D1116" s="2"/>
      <c r="E1116" s="2"/>
      <c r="L1116" s="2"/>
    </row>
    <row r="1117" spans="1:12" s="21" customFormat="1" x14ac:dyDescent="0.2">
      <c r="A1117" s="2"/>
      <c r="B1117" s="2"/>
      <c r="C1117" s="2"/>
      <c r="D1117" s="2"/>
      <c r="E1117" s="2"/>
      <c r="L1117" s="2"/>
    </row>
    <row r="1118" spans="1:12" s="21" customFormat="1" x14ac:dyDescent="0.2">
      <c r="A1118" s="2"/>
      <c r="B1118" s="2"/>
      <c r="C1118" s="2"/>
      <c r="D1118" s="2"/>
      <c r="E1118" s="2"/>
      <c r="L1118" s="2"/>
    </row>
    <row r="1119" spans="1:12" s="21" customFormat="1" x14ac:dyDescent="0.2">
      <c r="A1119" s="2"/>
      <c r="B1119" s="2"/>
      <c r="C1119" s="2"/>
      <c r="D1119" s="2"/>
      <c r="E1119" s="2"/>
      <c r="L1119" s="2"/>
    </row>
    <row r="1120" spans="1:12" s="21" customFormat="1" x14ac:dyDescent="0.2">
      <c r="A1120" s="2"/>
      <c r="B1120" s="2"/>
      <c r="C1120" s="2"/>
      <c r="D1120" s="2"/>
      <c r="E1120" s="2"/>
      <c r="L1120" s="2"/>
    </row>
    <row r="1121" spans="1:12" s="21" customFormat="1" x14ac:dyDescent="0.2">
      <c r="A1121" s="2"/>
      <c r="B1121" s="2"/>
      <c r="C1121" s="2"/>
      <c r="D1121" s="2"/>
      <c r="E1121" s="2"/>
      <c r="L1121" s="2"/>
    </row>
    <row r="1122" spans="1:12" s="21" customFormat="1" x14ac:dyDescent="0.2">
      <c r="A1122" s="2"/>
      <c r="B1122" s="2"/>
      <c r="C1122" s="2"/>
      <c r="D1122" s="2"/>
      <c r="E1122" s="2"/>
      <c r="L1122" s="2"/>
    </row>
    <row r="1123" spans="1:12" s="21" customFormat="1" x14ac:dyDescent="0.2">
      <c r="A1123" s="2"/>
      <c r="B1123" s="2"/>
      <c r="C1123" s="2"/>
      <c r="D1123" s="2"/>
      <c r="E1123" s="2"/>
      <c r="L1123" s="2"/>
    </row>
    <row r="1124" spans="1:12" s="21" customFormat="1" x14ac:dyDescent="0.2">
      <c r="A1124" s="2"/>
      <c r="B1124" s="2"/>
      <c r="C1124" s="2"/>
      <c r="D1124" s="2"/>
      <c r="E1124" s="2"/>
      <c r="L1124" s="2"/>
    </row>
    <row r="1125" spans="1:12" s="21" customFormat="1" x14ac:dyDescent="0.2">
      <c r="A1125" s="2"/>
      <c r="B1125" s="2"/>
      <c r="C1125" s="2"/>
      <c r="D1125" s="2"/>
      <c r="E1125" s="2"/>
      <c r="L1125" s="2"/>
    </row>
    <row r="1126" spans="1:12" s="21" customFormat="1" x14ac:dyDescent="0.2">
      <c r="A1126" s="2"/>
      <c r="B1126" s="2"/>
      <c r="C1126" s="2"/>
      <c r="D1126" s="2"/>
      <c r="E1126" s="2"/>
      <c r="L1126" s="2"/>
    </row>
    <row r="1127" spans="1:12" s="21" customFormat="1" x14ac:dyDescent="0.2">
      <c r="A1127" s="2"/>
      <c r="B1127" s="2"/>
      <c r="C1127" s="2"/>
      <c r="D1127" s="2"/>
      <c r="E1127" s="2"/>
      <c r="L1127" s="2"/>
    </row>
    <row r="1128" spans="1:12" s="21" customFormat="1" x14ac:dyDescent="0.2">
      <c r="A1128" s="2"/>
      <c r="B1128" s="2"/>
      <c r="C1128" s="2"/>
      <c r="D1128" s="2"/>
      <c r="E1128" s="2"/>
      <c r="L1128" s="2"/>
    </row>
    <row r="1129" spans="1:12" s="21" customFormat="1" x14ac:dyDescent="0.2">
      <c r="A1129" s="2"/>
      <c r="B1129" s="2"/>
      <c r="C1129" s="2"/>
      <c r="D1129" s="2"/>
      <c r="E1129" s="2"/>
      <c r="L1129" s="2"/>
    </row>
    <row r="1130" spans="1:12" s="21" customFormat="1" x14ac:dyDescent="0.2">
      <c r="A1130" s="2"/>
      <c r="B1130" s="2"/>
      <c r="C1130" s="2"/>
      <c r="D1130" s="2"/>
      <c r="E1130" s="2"/>
      <c r="L1130" s="2"/>
    </row>
    <row r="1131" spans="1:12" s="21" customFormat="1" x14ac:dyDescent="0.2">
      <c r="A1131" s="2"/>
      <c r="B1131" s="2"/>
      <c r="C1131" s="2"/>
      <c r="D1131" s="2"/>
      <c r="E1131" s="2"/>
      <c r="L1131" s="2"/>
    </row>
    <row r="1132" spans="1:12" s="21" customFormat="1" x14ac:dyDescent="0.2">
      <c r="A1132" s="2"/>
      <c r="B1132" s="2"/>
      <c r="C1132" s="2"/>
      <c r="D1132" s="2"/>
      <c r="E1132" s="2"/>
      <c r="L1132" s="2"/>
    </row>
    <row r="1133" spans="1:12" s="21" customFormat="1" x14ac:dyDescent="0.2">
      <c r="A1133" s="2"/>
      <c r="B1133" s="2"/>
      <c r="C1133" s="2"/>
      <c r="D1133" s="2"/>
      <c r="E1133" s="2"/>
      <c r="L1133" s="2"/>
    </row>
    <row r="1134" spans="1:12" s="21" customFormat="1" x14ac:dyDescent="0.2">
      <c r="A1134" s="2"/>
      <c r="B1134" s="2"/>
      <c r="C1134" s="2"/>
      <c r="D1134" s="2"/>
      <c r="E1134" s="2"/>
      <c r="L1134" s="2"/>
    </row>
    <row r="1135" spans="1:12" s="21" customFormat="1" x14ac:dyDescent="0.2">
      <c r="A1135" s="2"/>
      <c r="B1135" s="2"/>
      <c r="C1135" s="2"/>
      <c r="D1135" s="2"/>
      <c r="E1135" s="2"/>
      <c r="L1135" s="2"/>
    </row>
    <row r="1136" spans="1:12" s="21" customFormat="1" x14ac:dyDescent="0.2">
      <c r="A1136" s="2"/>
      <c r="B1136" s="2"/>
      <c r="C1136" s="2"/>
      <c r="D1136" s="2"/>
      <c r="E1136" s="2"/>
      <c r="L1136" s="2"/>
    </row>
    <row r="1137" spans="1:12" s="21" customFormat="1" x14ac:dyDescent="0.2">
      <c r="A1137" s="2"/>
      <c r="B1137" s="2"/>
      <c r="C1137" s="2"/>
      <c r="D1137" s="2"/>
      <c r="E1137" s="2"/>
      <c r="L1137" s="2"/>
    </row>
    <row r="1138" spans="1:12" s="21" customFormat="1" x14ac:dyDescent="0.2">
      <c r="A1138" s="2"/>
      <c r="B1138" s="2"/>
      <c r="C1138" s="2"/>
      <c r="D1138" s="2"/>
      <c r="E1138" s="2"/>
      <c r="L1138" s="2"/>
    </row>
    <row r="1139" spans="1:12" s="21" customFormat="1" x14ac:dyDescent="0.2">
      <c r="A1139" s="2"/>
      <c r="B1139" s="2"/>
      <c r="C1139" s="2"/>
      <c r="D1139" s="2"/>
      <c r="E1139" s="2"/>
      <c r="L1139" s="2"/>
    </row>
    <row r="1140" spans="1:12" s="21" customFormat="1" x14ac:dyDescent="0.2">
      <c r="A1140" s="2"/>
      <c r="B1140" s="2"/>
      <c r="C1140" s="2"/>
      <c r="D1140" s="2"/>
      <c r="E1140" s="2"/>
      <c r="L1140" s="2"/>
    </row>
    <row r="1141" spans="1:12" s="21" customFormat="1" x14ac:dyDescent="0.2">
      <c r="A1141" s="2"/>
      <c r="B1141" s="2"/>
      <c r="C1141" s="2"/>
      <c r="D1141" s="2"/>
      <c r="E1141" s="2"/>
      <c r="L1141" s="2"/>
    </row>
    <row r="1142" spans="1:12" s="21" customFormat="1" x14ac:dyDescent="0.2">
      <c r="A1142" s="2"/>
      <c r="B1142" s="2"/>
      <c r="C1142" s="2"/>
      <c r="D1142" s="2"/>
      <c r="E1142" s="2"/>
      <c r="L1142" s="2"/>
    </row>
    <row r="1143" spans="1:12" s="21" customFormat="1" x14ac:dyDescent="0.2">
      <c r="A1143" s="2"/>
      <c r="B1143" s="2"/>
      <c r="C1143" s="2"/>
      <c r="D1143" s="2"/>
      <c r="E1143" s="2"/>
      <c r="L1143" s="2"/>
    </row>
    <row r="1144" spans="1:12" s="21" customFormat="1" x14ac:dyDescent="0.2">
      <c r="A1144" s="2"/>
      <c r="B1144" s="2"/>
      <c r="C1144" s="2"/>
      <c r="D1144" s="2"/>
      <c r="E1144" s="2"/>
      <c r="L1144" s="2"/>
    </row>
    <row r="1145" spans="1:12" s="21" customFormat="1" x14ac:dyDescent="0.2">
      <c r="A1145" s="2"/>
      <c r="B1145" s="2"/>
      <c r="C1145" s="2"/>
      <c r="D1145" s="2"/>
      <c r="E1145" s="2"/>
      <c r="L1145" s="2"/>
    </row>
    <row r="1146" spans="1:12" s="21" customFormat="1" x14ac:dyDescent="0.2">
      <c r="A1146" s="2"/>
      <c r="B1146" s="2"/>
      <c r="C1146" s="2"/>
      <c r="D1146" s="2"/>
      <c r="E1146" s="2"/>
      <c r="L1146" s="2"/>
    </row>
    <row r="1147" spans="1:12" s="21" customFormat="1" x14ac:dyDescent="0.2">
      <c r="A1147" s="2"/>
      <c r="B1147" s="2"/>
      <c r="C1147" s="2"/>
      <c r="D1147" s="2"/>
      <c r="E1147" s="2"/>
      <c r="L1147" s="2"/>
    </row>
    <row r="1148" spans="1:12" s="21" customFormat="1" x14ac:dyDescent="0.2">
      <c r="A1148" s="2"/>
      <c r="B1148" s="2"/>
      <c r="C1148" s="2"/>
      <c r="D1148" s="2"/>
      <c r="E1148" s="2"/>
      <c r="L1148" s="2"/>
    </row>
    <row r="1149" spans="1:12" s="21" customFormat="1" x14ac:dyDescent="0.2">
      <c r="A1149" s="2"/>
      <c r="B1149" s="2"/>
      <c r="C1149" s="2"/>
      <c r="D1149" s="2"/>
      <c r="E1149" s="2"/>
      <c r="L1149" s="2"/>
    </row>
    <row r="1150" spans="1:12" s="21" customFormat="1" x14ac:dyDescent="0.2">
      <c r="A1150" s="2"/>
      <c r="B1150" s="2"/>
      <c r="C1150" s="2"/>
      <c r="D1150" s="2"/>
      <c r="E1150" s="2"/>
      <c r="L1150" s="2"/>
    </row>
    <row r="1151" spans="1:12" s="21" customFormat="1" x14ac:dyDescent="0.2">
      <c r="A1151" s="2"/>
      <c r="B1151" s="2"/>
      <c r="C1151" s="2"/>
      <c r="D1151" s="2"/>
      <c r="E1151" s="2"/>
      <c r="L1151" s="2"/>
    </row>
    <row r="1152" spans="1:12" s="21" customFormat="1" x14ac:dyDescent="0.2">
      <c r="A1152" s="2"/>
      <c r="B1152" s="2"/>
      <c r="C1152" s="2"/>
      <c r="D1152" s="2"/>
      <c r="E1152" s="2"/>
      <c r="L1152" s="2"/>
    </row>
    <row r="1153" spans="1:12" s="21" customFormat="1" x14ac:dyDescent="0.2">
      <c r="A1153" s="2"/>
      <c r="B1153" s="2"/>
      <c r="C1153" s="2"/>
      <c r="D1153" s="2"/>
      <c r="E1153" s="2"/>
      <c r="L1153" s="2"/>
    </row>
    <row r="1154" spans="1:12" s="21" customFormat="1" x14ac:dyDescent="0.2">
      <c r="A1154" s="2"/>
      <c r="B1154" s="2"/>
      <c r="C1154" s="2"/>
      <c r="D1154" s="2"/>
      <c r="E1154" s="2"/>
      <c r="L1154" s="2"/>
    </row>
    <row r="1155" spans="1:12" s="21" customFormat="1" x14ac:dyDescent="0.2">
      <c r="A1155" s="2"/>
      <c r="B1155" s="2"/>
      <c r="C1155" s="2"/>
      <c r="D1155" s="2"/>
      <c r="E1155" s="2"/>
      <c r="L1155" s="2"/>
    </row>
    <row r="1156" spans="1:12" s="21" customFormat="1" x14ac:dyDescent="0.2">
      <c r="A1156" s="2"/>
      <c r="B1156" s="2"/>
      <c r="C1156" s="2"/>
      <c r="D1156" s="2"/>
      <c r="E1156" s="2"/>
      <c r="L1156" s="2"/>
    </row>
    <row r="1157" spans="1:12" s="21" customFormat="1" x14ac:dyDescent="0.2">
      <c r="A1157" s="2"/>
      <c r="B1157" s="2"/>
      <c r="C1157" s="2"/>
      <c r="D1157" s="2"/>
      <c r="E1157" s="2"/>
      <c r="L1157" s="2"/>
    </row>
    <row r="1158" spans="1:12" s="21" customFormat="1" x14ac:dyDescent="0.2">
      <c r="A1158" s="2"/>
      <c r="B1158" s="2"/>
      <c r="C1158" s="2"/>
      <c r="D1158" s="2"/>
      <c r="E1158" s="2"/>
      <c r="L1158" s="2"/>
    </row>
    <row r="1159" spans="1:12" s="21" customFormat="1" x14ac:dyDescent="0.2">
      <c r="A1159" s="2"/>
      <c r="B1159" s="2"/>
      <c r="C1159" s="2"/>
      <c r="D1159" s="2"/>
      <c r="E1159" s="2"/>
      <c r="L1159" s="2"/>
    </row>
    <row r="1160" spans="1:12" s="21" customFormat="1" x14ac:dyDescent="0.2">
      <c r="A1160" s="2"/>
      <c r="B1160" s="2"/>
      <c r="C1160" s="2"/>
      <c r="D1160" s="2"/>
      <c r="E1160" s="2"/>
      <c r="L1160" s="2"/>
    </row>
    <row r="1161" spans="1:12" s="21" customFormat="1" x14ac:dyDescent="0.2">
      <c r="A1161" s="2"/>
      <c r="B1161" s="2"/>
      <c r="C1161" s="2"/>
      <c r="D1161" s="2"/>
      <c r="E1161" s="2"/>
      <c r="L1161" s="2"/>
    </row>
    <row r="1162" spans="1:12" s="21" customFormat="1" x14ac:dyDescent="0.2">
      <c r="A1162" s="2"/>
      <c r="B1162" s="2"/>
      <c r="C1162" s="2"/>
      <c r="D1162" s="2"/>
      <c r="E1162" s="2"/>
      <c r="L1162" s="2"/>
    </row>
    <row r="1163" spans="1:12" s="21" customFormat="1" x14ac:dyDescent="0.2">
      <c r="A1163" s="2"/>
      <c r="B1163" s="2"/>
      <c r="C1163" s="2"/>
      <c r="D1163" s="2"/>
      <c r="E1163" s="2"/>
      <c r="L1163" s="2"/>
    </row>
    <row r="1164" spans="1:12" s="21" customFormat="1" x14ac:dyDescent="0.2">
      <c r="A1164" s="2"/>
      <c r="B1164" s="2"/>
      <c r="C1164" s="2"/>
      <c r="D1164" s="2"/>
      <c r="E1164" s="2"/>
      <c r="L1164" s="2"/>
    </row>
    <row r="1165" spans="1:12" s="21" customFormat="1" x14ac:dyDescent="0.2">
      <c r="A1165" s="2"/>
      <c r="B1165" s="2"/>
      <c r="C1165" s="2"/>
      <c r="D1165" s="2"/>
      <c r="E1165" s="2"/>
      <c r="L1165" s="2"/>
    </row>
    <row r="1166" spans="1:12" s="21" customFormat="1" x14ac:dyDescent="0.2">
      <c r="A1166" s="2"/>
      <c r="B1166" s="2"/>
      <c r="C1166" s="2"/>
      <c r="D1166" s="2"/>
      <c r="E1166" s="2"/>
      <c r="L1166" s="2"/>
    </row>
    <row r="1167" spans="1:12" s="21" customFormat="1" x14ac:dyDescent="0.2">
      <c r="A1167" s="2"/>
      <c r="B1167" s="2"/>
      <c r="C1167" s="2"/>
      <c r="D1167" s="2"/>
      <c r="E1167" s="2"/>
      <c r="L1167" s="2"/>
    </row>
    <row r="1168" spans="1:12" s="21" customFormat="1" x14ac:dyDescent="0.2">
      <c r="A1168" s="2"/>
      <c r="B1168" s="2"/>
      <c r="C1168" s="2"/>
      <c r="D1168" s="2"/>
      <c r="E1168" s="2"/>
      <c r="L1168" s="2"/>
    </row>
    <row r="1169" spans="1:12" s="21" customFormat="1" x14ac:dyDescent="0.2">
      <c r="A1169" s="2"/>
      <c r="B1169" s="2"/>
      <c r="C1169" s="2"/>
      <c r="D1169" s="2"/>
      <c r="E1169" s="2"/>
      <c r="L1169" s="2"/>
    </row>
    <row r="1170" spans="1:12" s="21" customFormat="1" x14ac:dyDescent="0.2">
      <c r="A1170" s="2"/>
      <c r="B1170" s="2"/>
      <c r="C1170" s="2"/>
      <c r="D1170" s="2"/>
      <c r="E1170" s="2"/>
      <c r="L1170" s="2"/>
    </row>
    <row r="1171" spans="1:12" s="21" customFormat="1" x14ac:dyDescent="0.2">
      <c r="A1171" s="2"/>
      <c r="B1171" s="2"/>
      <c r="C1171" s="2"/>
      <c r="D1171" s="2"/>
      <c r="E1171" s="2"/>
      <c r="L1171" s="2"/>
    </row>
    <row r="1172" spans="1:12" s="21" customFormat="1" x14ac:dyDescent="0.2">
      <c r="A1172" s="2"/>
      <c r="B1172" s="2"/>
      <c r="C1172" s="2"/>
      <c r="D1172" s="2"/>
      <c r="E1172" s="2"/>
      <c r="L1172" s="2"/>
    </row>
    <row r="1173" spans="1:12" s="21" customFormat="1" x14ac:dyDescent="0.2">
      <c r="A1173" s="2"/>
      <c r="B1173" s="2"/>
      <c r="C1173" s="2"/>
      <c r="D1173" s="2"/>
      <c r="E1173" s="2"/>
      <c r="L1173" s="2"/>
    </row>
    <row r="1174" spans="1:12" s="21" customFormat="1" x14ac:dyDescent="0.2">
      <c r="A1174" s="2"/>
      <c r="B1174" s="2"/>
      <c r="C1174" s="2"/>
      <c r="D1174" s="2"/>
      <c r="E1174" s="2"/>
      <c r="L1174" s="2"/>
    </row>
    <row r="1175" spans="1:12" s="21" customFormat="1" x14ac:dyDescent="0.2">
      <c r="A1175" s="2"/>
      <c r="B1175" s="2"/>
      <c r="C1175" s="2"/>
      <c r="D1175" s="2"/>
      <c r="E1175" s="2"/>
      <c r="L1175" s="2"/>
    </row>
    <row r="1176" spans="1:12" s="21" customFormat="1" x14ac:dyDescent="0.2">
      <c r="A1176" s="2"/>
      <c r="B1176" s="2"/>
      <c r="C1176" s="2"/>
      <c r="D1176" s="2"/>
      <c r="E1176" s="2"/>
      <c r="L1176" s="2"/>
    </row>
    <row r="1177" spans="1:12" s="21" customFormat="1" x14ac:dyDescent="0.2">
      <c r="A1177" s="2"/>
      <c r="B1177" s="2"/>
      <c r="C1177" s="2"/>
      <c r="D1177" s="2"/>
      <c r="E1177" s="2"/>
      <c r="L1177" s="2"/>
    </row>
    <row r="1178" spans="1:12" s="21" customFormat="1" x14ac:dyDescent="0.2">
      <c r="A1178" s="2"/>
      <c r="B1178" s="2"/>
      <c r="C1178" s="2"/>
      <c r="D1178" s="2"/>
      <c r="E1178" s="2"/>
      <c r="L1178" s="2"/>
    </row>
    <row r="1179" spans="1:12" s="21" customFormat="1" x14ac:dyDescent="0.2">
      <c r="A1179" s="2"/>
      <c r="B1179" s="2"/>
      <c r="C1179" s="2"/>
      <c r="D1179" s="2"/>
      <c r="E1179" s="2"/>
      <c r="L1179" s="2"/>
    </row>
    <row r="1180" spans="1:12" s="21" customFormat="1" x14ac:dyDescent="0.2">
      <c r="A1180" s="2"/>
      <c r="B1180" s="2"/>
      <c r="C1180" s="2"/>
      <c r="D1180" s="2"/>
      <c r="E1180" s="2"/>
      <c r="L1180" s="2"/>
    </row>
    <row r="1181" spans="1:12" s="21" customFormat="1" x14ac:dyDescent="0.2">
      <c r="A1181" s="2"/>
      <c r="B1181" s="2"/>
      <c r="C1181" s="2"/>
      <c r="D1181" s="2"/>
      <c r="E1181" s="2"/>
      <c r="L1181" s="2"/>
    </row>
    <row r="1182" spans="1:12" s="21" customFormat="1" x14ac:dyDescent="0.2">
      <c r="A1182" s="2"/>
      <c r="B1182" s="2"/>
      <c r="C1182" s="2"/>
      <c r="D1182" s="2"/>
      <c r="E1182" s="2"/>
      <c r="L1182" s="2"/>
    </row>
    <row r="1183" spans="1:12" s="21" customFormat="1" x14ac:dyDescent="0.2">
      <c r="A1183" s="2"/>
      <c r="B1183" s="2"/>
      <c r="C1183" s="2"/>
      <c r="D1183" s="2"/>
      <c r="E1183" s="2"/>
      <c r="L1183" s="2"/>
    </row>
    <row r="1184" spans="1:12" s="21" customFormat="1" x14ac:dyDescent="0.2">
      <c r="A1184" s="2"/>
      <c r="B1184" s="2"/>
      <c r="C1184" s="2"/>
      <c r="D1184" s="2"/>
      <c r="E1184" s="2"/>
      <c r="L1184" s="2"/>
    </row>
    <row r="1185" spans="1:12" s="21" customFormat="1" x14ac:dyDescent="0.2">
      <c r="A1185" s="2"/>
      <c r="B1185" s="2"/>
      <c r="C1185" s="2"/>
      <c r="D1185" s="2"/>
      <c r="E1185" s="2"/>
      <c r="L1185" s="2"/>
    </row>
    <row r="1186" spans="1:12" s="21" customFormat="1" x14ac:dyDescent="0.2">
      <c r="A1186" s="2"/>
      <c r="B1186" s="2"/>
      <c r="C1186" s="2"/>
      <c r="D1186" s="2"/>
      <c r="E1186" s="2"/>
      <c r="L1186" s="2"/>
    </row>
    <row r="1187" spans="1:12" s="21" customFormat="1" x14ac:dyDescent="0.2">
      <c r="A1187" s="2"/>
      <c r="B1187" s="2"/>
      <c r="C1187" s="2"/>
      <c r="D1187" s="2"/>
      <c r="E1187" s="2"/>
      <c r="L1187" s="2"/>
    </row>
    <row r="1188" spans="1:12" s="21" customFormat="1" x14ac:dyDescent="0.2">
      <c r="A1188" s="2"/>
      <c r="B1188" s="2"/>
      <c r="C1188" s="2"/>
      <c r="D1188" s="2"/>
      <c r="E1188" s="2"/>
      <c r="L1188" s="2"/>
    </row>
    <row r="1189" spans="1:12" s="21" customFormat="1" x14ac:dyDescent="0.2">
      <c r="A1189" s="2"/>
      <c r="B1189" s="2"/>
      <c r="C1189" s="2"/>
      <c r="D1189" s="2"/>
      <c r="E1189" s="2"/>
      <c r="L1189" s="2"/>
    </row>
    <row r="1190" spans="1:12" s="21" customFormat="1" x14ac:dyDescent="0.2">
      <c r="A1190" s="2"/>
      <c r="B1190" s="2"/>
      <c r="C1190" s="2"/>
      <c r="D1190" s="2"/>
      <c r="E1190" s="2"/>
      <c r="L1190" s="2"/>
    </row>
    <row r="1191" spans="1:12" s="21" customFormat="1" x14ac:dyDescent="0.2">
      <c r="A1191" s="2"/>
      <c r="B1191" s="2"/>
      <c r="C1191" s="2"/>
      <c r="D1191" s="2"/>
      <c r="E1191" s="2"/>
      <c r="L1191" s="2"/>
    </row>
    <row r="1192" spans="1:12" s="21" customFormat="1" x14ac:dyDescent="0.2">
      <c r="A1192" s="2"/>
      <c r="B1192" s="2"/>
      <c r="C1192" s="2"/>
      <c r="D1192" s="2"/>
      <c r="E1192" s="2"/>
      <c r="L1192" s="2"/>
    </row>
    <row r="1193" spans="1:12" s="21" customFormat="1" x14ac:dyDescent="0.2">
      <c r="A1193" s="2"/>
      <c r="B1193" s="2"/>
      <c r="C1193" s="2"/>
      <c r="D1193" s="2"/>
      <c r="E1193" s="2"/>
      <c r="L1193" s="2"/>
    </row>
    <row r="1194" spans="1:12" s="21" customFormat="1" x14ac:dyDescent="0.2">
      <c r="A1194" s="2"/>
      <c r="B1194" s="2"/>
      <c r="C1194" s="2"/>
      <c r="D1194" s="2"/>
      <c r="E1194" s="2"/>
      <c r="L1194" s="2"/>
    </row>
    <row r="1195" spans="1:12" s="21" customFormat="1" x14ac:dyDescent="0.2">
      <c r="A1195" s="2"/>
      <c r="B1195" s="2"/>
      <c r="C1195" s="2"/>
      <c r="D1195" s="2"/>
      <c r="E1195" s="2"/>
      <c r="L1195" s="2"/>
    </row>
    <row r="1196" spans="1:12" s="21" customFormat="1" x14ac:dyDescent="0.2">
      <c r="A1196" s="2"/>
      <c r="B1196" s="2"/>
      <c r="C1196" s="2"/>
      <c r="D1196" s="2"/>
      <c r="E1196" s="2"/>
      <c r="L1196" s="2"/>
    </row>
    <row r="1197" spans="1:12" s="21" customFormat="1" x14ac:dyDescent="0.2">
      <c r="A1197" s="2"/>
      <c r="B1197" s="2"/>
      <c r="C1197" s="2"/>
      <c r="D1197" s="2"/>
      <c r="E1197" s="2"/>
      <c r="L1197" s="2"/>
    </row>
    <row r="1198" spans="1:12" s="21" customFormat="1" x14ac:dyDescent="0.2">
      <c r="A1198" s="2"/>
      <c r="B1198" s="2"/>
      <c r="C1198" s="2"/>
      <c r="D1198" s="2"/>
      <c r="E1198" s="2"/>
      <c r="L1198" s="2"/>
    </row>
    <row r="1199" spans="1:12" s="21" customFormat="1" x14ac:dyDescent="0.2">
      <c r="A1199" s="2"/>
      <c r="B1199" s="2"/>
      <c r="C1199" s="2"/>
      <c r="D1199" s="2"/>
      <c r="E1199" s="2"/>
      <c r="L1199" s="2"/>
    </row>
    <row r="1200" spans="1:12" s="21" customFormat="1" x14ac:dyDescent="0.2">
      <c r="A1200" s="2"/>
      <c r="B1200" s="2"/>
      <c r="C1200" s="2"/>
      <c r="D1200" s="2"/>
      <c r="E1200" s="2"/>
      <c r="L1200" s="2"/>
    </row>
    <row r="1201" spans="1:12" s="21" customFormat="1" x14ac:dyDescent="0.2">
      <c r="A1201" s="2"/>
      <c r="B1201" s="2"/>
      <c r="C1201" s="2"/>
      <c r="D1201" s="2"/>
      <c r="E1201" s="2"/>
      <c r="L1201" s="2"/>
    </row>
    <row r="1202" spans="1:12" s="21" customFormat="1" x14ac:dyDescent="0.2">
      <c r="A1202" s="2"/>
      <c r="B1202" s="2"/>
      <c r="C1202" s="2"/>
      <c r="D1202" s="2"/>
      <c r="E1202" s="2"/>
      <c r="L1202" s="2"/>
    </row>
    <row r="1203" spans="1:12" s="21" customFormat="1" x14ac:dyDescent="0.2">
      <c r="A1203" s="2"/>
      <c r="B1203" s="2"/>
      <c r="C1203" s="2"/>
      <c r="D1203" s="2"/>
      <c r="E1203" s="2"/>
      <c r="L1203" s="2"/>
    </row>
    <row r="1204" spans="1:12" s="21" customFormat="1" x14ac:dyDescent="0.2">
      <c r="A1204" s="2"/>
      <c r="B1204" s="2"/>
      <c r="C1204" s="2"/>
      <c r="D1204" s="2"/>
      <c r="E1204" s="2"/>
      <c r="L1204" s="2"/>
    </row>
    <row r="1205" spans="1:12" s="21" customFormat="1" x14ac:dyDescent="0.2">
      <c r="A1205" s="2"/>
      <c r="B1205" s="2"/>
      <c r="C1205" s="2"/>
      <c r="D1205" s="2"/>
      <c r="E1205" s="2"/>
      <c r="L1205" s="2"/>
    </row>
    <row r="1206" spans="1:12" s="21" customFormat="1" x14ac:dyDescent="0.2">
      <c r="A1206" s="2"/>
      <c r="B1206" s="2"/>
      <c r="C1206" s="2"/>
      <c r="D1206" s="2"/>
      <c r="E1206" s="2"/>
      <c r="L1206" s="2"/>
    </row>
    <row r="1207" spans="1:12" s="21" customFormat="1" x14ac:dyDescent="0.2">
      <c r="A1207" s="2"/>
      <c r="B1207" s="2"/>
      <c r="C1207" s="2"/>
      <c r="D1207" s="2"/>
      <c r="E1207" s="2"/>
      <c r="L1207" s="2"/>
    </row>
    <row r="1208" spans="1:12" s="21" customFormat="1" x14ac:dyDescent="0.2">
      <c r="A1208" s="2"/>
      <c r="B1208" s="2"/>
      <c r="C1208" s="2"/>
      <c r="D1208" s="2"/>
      <c r="E1208" s="2"/>
      <c r="L1208" s="2"/>
    </row>
    <row r="1209" spans="1:12" s="21" customFormat="1" x14ac:dyDescent="0.2">
      <c r="A1209" s="2"/>
      <c r="B1209" s="2"/>
      <c r="C1209" s="2"/>
      <c r="D1209" s="2"/>
      <c r="E1209" s="2"/>
      <c r="L1209" s="2"/>
    </row>
    <row r="1210" spans="1:12" s="21" customFormat="1" x14ac:dyDescent="0.2">
      <c r="A1210" s="2"/>
      <c r="B1210" s="2"/>
      <c r="C1210" s="2"/>
      <c r="D1210" s="2"/>
      <c r="E1210" s="2"/>
      <c r="L1210" s="2"/>
    </row>
    <row r="1211" spans="1:12" s="21" customFormat="1" x14ac:dyDescent="0.2">
      <c r="A1211" s="2"/>
      <c r="B1211" s="2"/>
      <c r="C1211" s="2"/>
      <c r="D1211" s="2"/>
      <c r="E1211" s="2"/>
      <c r="L1211" s="2"/>
    </row>
    <row r="1212" spans="1:12" s="21" customFormat="1" x14ac:dyDescent="0.2">
      <c r="A1212" s="2"/>
      <c r="B1212" s="2"/>
      <c r="C1212" s="2"/>
      <c r="D1212" s="2"/>
      <c r="E1212" s="2"/>
      <c r="L1212" s="2"/>
    </row>
    <row r="1213" spans="1:12" s="21" customFormat="1" x14ac:dyDescent="0.2">
      <c r="A1213" s="2"/>
      <c r="B1213" s="2"/>
      <c r="C1213" s="2"/>
      <c r="D1213" s="2"/>
      <c r="E1213" s="2"/>
      <c r="L1213" s="2"/>
    </row>
    <row r="1214" spans="1:12" s="21" customFormat="1" x14ac:dyDescent="0.2">
      <c r="A1214" s="2"/>
      <c r="B1214" s="2"/>
      <c r="C1214" s="2"/>
      <c r="D1214" s="2"/>
      <c r="E1214" s="2"/>
      <c r="L1214" s="2"/>
    </row>
    <row r="1215" spans="1:12" s="21" customFormat="1" x14ac:dyDescent="0.2">
      <c r="A1215" s="2"/>
      <c r="B1215" s="2"/>
      <c r="C1215" s="2"/>
      <c r="D1215" s="2"/>
      <c r="E1215" s="2"/>
      <c r="L1215" s="2"/>
    </row>
    <row r="1216" spans="1:12" s="21" customFormat="1" x14ac:dyDescent="0.2">
      <c r="A1216" s="2"/>
      <c r="B1216" s="2"/>
      <c r="C1216" s="2"/>
      <c r="D1216" s="2"/>
      <c r="E1216" s="2"/>
      <c r="L1216" s="2"/>
    </row>
    <row r="1217" spans="1:12" s="21" customFormat="1" x14ac:dyDescent="0.2">
      <c r="A1217" s="2"/>
      <c r="B1217" s="2"/>
      <c r="C1217" s="2"/>
      <c r="D1217" s="2"/>
      <c r="E1217" s="2"/>
      <c r="L1217" s="2"/>
    </row>
    <row r="1218" spans="1:12" s="21" customFormat="1" x14ac:dyDescent="0.2">
      <c r="A1218" s="2"/>
      <c r="B1218" s="2"/>
      <c r="C1218" s="2"/>
      <c r="D1218" s="2"/>
      <c r="E1218" s="2"/>
      <c r="L1218" s="2"/>
    </row>
    <row r="1219" spans="1:12" s="21" customFormat="1" x14ac:dyDescent="0.2">
      <c r="A1219" s="2"/>
      <c r="B1219" s="2"/>
      <c r="C1219" s="2"/>
      <c r="D1219" s="2"/>
      <c r="E1219" s="2"/>
      <c r="L1219" s="2"/>
    </row>
    <row r="1220" spans="1:12" s="21" customFormat="1" x14ac:dyDescent="0.2">
      <c r="A1220" s="2"/>
      <c r="B1220" s="2"/>
      <c r="C1220" s="2"/>
      <c r="D1220" s="2"/>
      <c r="E1220" s="2"/>
      <c r="L1220" s="2"/>
    </row>
    <row r="1221" spans="1:12" s="21" customFormat="1" x14ac:dyDescent="0.2">
      <c r="A1221" s="2"/>
      <c r="B1221" s="2"/>
      <c r="C1221" s="2"/>
      <c r="D1221" s="2"/>
      <c r="E1221" s="2"/>
      <c r="L1221" s="2"/>
    </row>
    <row r="1222" spans="1:12" s="21" customFormat="1" x14ac:dyDescent="0.2">
      <c r="A1222" s="2"/>
      <c r="B1222" s="2"/>
      <c r="C1222" s="2"/>
      <c r="D1222" s="2"/>
      <c r="E1222" s="2"/>
      <c r="L1222" s="2"/>
    </row>
    <row r="1223" spans="1:12" s="21" customFormat="1" x14ac:dyDescent="0.2">
      <c r="A1223" s="2"/>
      <c r="B1223" s="2"/>
      <c r="C1223" s="2"/>
      <c r="D1223" s="2"/>
      <c r="E1223" s="2"/>
      <c r="L1223" s="2"/>
    </row>
    <row r="1224" spans="1:12" s="21" customFormat="1" x14ac:dyDescent="0.2">
      <c r="A1224" s="2"/>
      <c r="B1224" s="2"/>
      <c r="C1224" s="2"/>
      <c r="D1224" s="2"/>
      <c r="E1224" s="2"/>
      <c r="L1224" s="2"/>
    </row>
    <row r="1225" spans="1:12" s="21" customFormat="1" x14ac:dyDescent="0.2">
      <c r="A1225" s="2"/>
      <c r="B1225" s="2"/>
      <c r="C1225" s="2"/>
      <c r="D1225" s="2"/>
      <c r="E1225" s="2"/>
      <c r="L1225" s="2"/>
    </row>
    <row r="1226" spans="1:12" s="21" customFormat="1" x14ac:dyDescent="0.2">
      <c r="A1226" s="2"/>
      <c r="B1226" s="2"/>
      <c r="C1226" s="2"/>
      <c r="D1226" s="2"/>
      <c r="E1226" s="2"/>
      <c r="L1226" s="2"/>
    </row>
    <row r="1227" spans="1:12" s="21" customFormat="1" x14ac:dyDescent="0.2">
      <c r="A1227" s="2"/>
      <c r="B1227" s="2"/>
      <c r="C1227" s="2"/>
      <c r="D1227" s="2"/>
      <c r="E1227" s="2"/>
      <c r="L1227" s="2"/>
    </row>
    <row r="1228" spans="1:12" s="21" customFormat="1" x14ac:dyDescent="0.2">
      <c r="A1228" s="2"/>
      <c r="B1228" s="2"/>
      <c r="C1228" s="2"/>
      <c r="D1228" s="2"/>
      <c r="E1228" s="2"/>
      <c r="L1228" s="2"/>
    </row>
    <row r="1229" spans="1:12" s="21" customFormat="1" x14ac:dyDescent="0.2">
      <c r="A1229" s="2"/>
      <c r="B1229" s="2"/>
      <c r="C1229" s="2"/>
      <c r="D1229" s="2"/>
      <c r="E1229" s="2"/>
      <c r="L1229" s="2"/>
    </row>
    <row r="1230" spans="1:12" s="21" customFormat="1" x14ac:dyDescent="0.2">
      <c r="A1230" s="2"/>
      <c r="B1230" s="2"/>
      <c r="C1230" s="2"/>
      <c r="D1230" s="2"/>
      <c r="E1230" s="2"/>
      <c r="L1230" s="2"/>
    </row>
    <row r="1231" spans="1:12" s="21" customFormat="1" x14ac:dyDescent="0.2">
      <c r="A1231" s="2"/>
      <c r="B1231" s="2"/>
      <c r="C1231" s="2"/>
      <c r="D1231" s="2"/>
      <c r="E1231" s="2"/>
      <c r="L1231" s="2"/>
    </row>
    <row r="1232" spans="1:12" s="21" customFormat="1" x14ac:dyDescent="0.2">
      <c r="A1232" s="2"/>
      <c r="B1232" s="2"/>
      <c r="C1232" s="2"/>
      <c r="D1232" s="2"/>
      <c r="E1232" s="2"/>
      <c r="L1232" s="2"/>
    </row>
    <row r="1233" spans="1:12" s="21" customFormat="1" x14ac:dyDescent="0.2">
      <c r="A1233" s="2"/>
      <c r="B1233" s="2"/>
      <c r="C1233" s="2"/>
      <c r="D1233" s="2"/>
      <c r="E1233" s="2"/>
      <c r="L1233" s="2"/>
    </row>
    <row r="1234" spans="1:12" s="21" customFormat="1" x14ac:dyDescent="0.2">
      <c r="A1234" s="2"/>
      <c r="B1234" s="2"/>
      <c r="C1234" s="2"/>
      <c r="D1234" s="2"/>
      <c r="E1234" s="2"/>
      <c r="L1234" s="2"/>
    </row>
    <row r="1235" spans="1:12" s="21" customFormat="1" x14ac:dyDescent="0.2">
      <c r="A1235" s="2"/>
      <c r="B1235" s="2"/>
      <c r="C1235" s="2"/>
      <c r="D1235" s="2"/>
      <c r="E1235" s="2"/>
      <c r="L1235" s="2"/>
    </row>
    <row r="1236" spans="1:12" s="21" customFormat="1" x14ac:dyDescent="0.2">
      <c r="A1236" s="2"/>
      <c r="B1236" s="2"/>
      <c r="C1236" s="2"/>
      <c r="D1236" s="2"/>
      <c r="E1236" s="2"/>
      <c r="L1236" s="2"/>
    </row>
    <row r="1237" spans="1:12" s="21" customFormat="1" x14ac:dyDescent="0.2">
      <c r="A1237" s="2"/>
      <c r="B1237" s="2"/>
      <c r="C1237" s="2"/>
      <c r="D1237" s="2"/>
      <c r="E1237" s="2"/>
      <c r="L1237" s="2"/>
    </row>
    <row r="1238" spans="1:12" s="21" customFormat="1" x14ac:dyDescent="0.2">
      <c r="A1238" s="2"/>
      <c r="B1238" s="2"/>
      <c r="C1238" s="2"/>
      <c r="D1238" s="2"/>
      <c r="E1238" s="2"/>
      <c r="L1238" s="2"/>
    </row>
    <row r="1239" spans="1:12" s="21" customFormat="1" x14ac:dyDescent="0.2">
      <c r="A1239" s="2"/>
      <c r="B1239" s="2"/>
      <c r="C1239" s="2"/>
      <c r="D1239" s="2"/>
      <c r="E1239" s="2"/>
      <c r="L1239" s="2"/>
    </row>
    <row r="1240" spans="1:12" s="21" customFormat="1" x14ac:dyDescent="0.2">
      <c r="A1240" s="2"/>
      <c r="B1240" s="2"/>
      <c r="C1240" s="2"/>
      <c r="D1240" s="2"/>
      <c r="E1240" s="2"/>
      <c r="L1240" s="2"/>
    </row>
    <row r="1241" spans="1:12" s="21" customFormat="1" x14ac:dyDescent="0.2">
      <c r="A1241" s="2"/>
      <c r="B1241" s="2"/>
      <c r="C1241" s="2"/>
      <c r="D1241" s="2"/>
      <c r="E1241" s="2"/>
      <c r="L1241" s="2"/>
    </row>
    <row r="1242" spans="1:12" s="21" customFormat="1" x14ac:dyDescent="0.2">
      <c r="A1242" s="2"/>
      <c r="B1242" s="2"/>
      <c r="C1242" s="2"/>
      <c r="D1242" s="2"/>
      <c r="E1242" s="2"/>
      <c r="L1242" s="2"/>
    </row>
    <row r="1243" spans="1:12" s="21" customFormat="1" x14ac:dyDescent="0.2">
      <c r="A1243" s="2"/>
      <c r="B1243" s="2"/>
      <c r="C1243" s="2"/>
      <c r="D1243" s="2"/>
      <c r="E1243" s="2"/>
      <c r="L1243" s="2"/>
    </row>
    <row r="1244" spans="1:12" s="21" customFormat="1" x14ac:dyDescent="0.2">
      <c r="A1244" s="2"/>
      <c r="B1244" s="2"/>
      <c r="C1244" s="2"/>
      <c r="D1244" s="2"/>
      <c r="E1244" s="2"/>
      <c r="L1244" s="2"/>
    </row>
    <row r="1245" spans="1:12" s="21" customFormat="1" x14ac:dyDescent="0.2">
      <c r="A1245" s="2"/>
      <c r="B1245" s="2"/>
      <c r="C1245" s="2"/>
      <c r="D1245" s="2"/>
      <c r="E1245" s="2"/>
      <c r="L1245" s="2"/>
    </row>
    <row r="1246" spans="1:12" s="21" customFormat="1" x14ac:dyDescent="0.2">
      <c r="A1246" s="2"/>
      <c r="B1246" s="2"/>
      <c r="C1246" s="2"/>
      <c r="D1246" s="2"/>
      <c r="E1246" s="2"/>
      <c r="L1246" s="2"/>
    </row>
    <row r="1247" spans="1:12" s="21" customFormat="1" x14ac:dyDescent="0.2">
      <c r="A1247" s="2"/>
      <c r="B1247" s="2"/>
      <c r="C1247" s="2"/>
      <c r="D1247" s="2"/>
      <c r="E1247" s="2"/>
      <c r="L1247" s="2"/>
    </row>
    <row r="1248" spans="1:12" s="21" customFormat="1" x14ac:dyDescent="0.2">
      <c r="A1248" s="2"/>
      <c r="B1248" s="2"/>
      <c r="C1248" s="2"/>
      <c r="D1248" s="2"/>
      <c r="E1248" s="2"/>
      <c r="L1248" s="2"/>
    </row>
    <row r="1249" spans="1:12" s="21" customFormat="1" x14ac:dyDescent="0.2">
      <c r="A1249" s="2"/>
      <c r="B1249" s="2"/>
      <c r="C1249" s="2"/>
      <c r="D1249" s="2"/>
      <c r="E1249" s="2"/>
      <c r="L1249" s="2"/>
    </row>
  </sheetData>
  <sheetProtection password="C410" sheet="1" objects="1" scenarios="1"/>
  <mergeCells count="2">
    <mergeCell ref="C38:G38"/>
    <mergeCell ref="F35:K35"/>
  </mergeCells>
  <conditionalFormatting sqref="G4:G31">
    <cfRule type="colorScale" priority="2">
      <colorScale>
        <cfvo type="num" val="0"/>
        <cfvo type="num" val="6"/>
        <cfvo type="num" val="12"/>
        <color rgb="FF92D050"/>
        <color rgb="FFFFEB84"/>
        <color rgb="FFFF0000"/>
      </colorScale>
    </cfRule>
  </conditionalFormatting>
  <hyperlinks>
    <hyperlink ref="A4" location="Narratives!B2" display="Haz_01 Loss of vehicle control by driver"/>
    <hyperlink ref="A5" location="Narratives!C2" display="Haz_02 Rubber-necking"/>
    <hyperlink ref="A6" location="Narratives!D2" display="Haz_03 Conflicting Movements"/>
    <hyperlink ref="A7" location="Narratives!E2" display="Haz_04 Parking and Manoeuvring"/>
    <hyperlink ref="A8" location="Narratives!F2" display="Haz_05 Driving in a direction contary to normal traffic flow"/>
    <hyperlink ref="A9" location="Narratives!G2" display="Haz_06 Speed differential or Speed change"/>
    <hyperlink ref="A10" location="Narratives!H2" display="Haz_07 Environmental conditions"/>
    <hyperlink ref="A11" location="Narratives!I2" display="Haz_08 Emergency Services"/>
    <hyperlink ref="A12" location="Narratives!J2" display="Haz_09 Authorised Persons in/on roadway"/>
    <hyperlink ref="A31" location="Narratives!AC2" display="HAZ_28 Vehicle stops on Emergency Lane"/>
    <hyperlink ref="A30" location="Narratives!AB2" display="Haz_27 Driver Comprehension"/>
    <hyperlink ref="A29" location="Narratives!AA2" display="Haz_26 Lane closures"/>
    <hyperlink ref="A28" location="Narratives!Z2" display="Haz_25 System Issues"/>
    <hyperlink ref="A27" location="Narratives!Y2" display="Haz_24 Stopping Bays"/>
    <hyperlink ref="A13" location="Narratives!K2" display="Haz_10 Vehicle deviates from lane/track"/>
    <hyperlink ref="A14" location="Narratives!L2" display="Haz_11 Vehicle obstructing roadway"/>
    <hyperlink ref="A15" location="Narratives!M2" display="Haz_12 Motorcyclists"/>
    <hyperlink ref="A16" location="Narratives!N2" display="Haz_13 Sub optimal lane use or lane change"/>
    <hyperlink ref="A17" location="Narratives!O2" display="Haz_14 Vehicle drifts off carriageway"/>
    <hyperlink ref="A18" location="Narratives!P2" display="Haz_15 Infrastructure"/>
    <hyperlink ref="A19" location="Narratives!Q2" display="Haz_16 Maintenance"/>
    <hyperlink ref="A20" location="Narratives!R2" display="Haz_17 Debris"/>
    <hyperlink ref="A21" location="Narratives!S2" display="Haz_18 Pedestrians"/>
    <hyperlink ref="A22" location="Narratives!T2" display="Haz_19 Terrorism and Vandalism"/>
    <hyperlink ref="A23" location="Narratives!U2" display="Haz_20 Health deteriation of vehicle occupant"/>
    <hyperlink ref="A24" location="Narratives!V2" display="Haz_21 In-vehicle environment / operation"/>
    <hyperlink ref="A25" location="Narratives!W2" display="Haz_22 Extra-vehicle environment"/>
    <hyperlink ref="A26" location="Narratives!X2" display="Haz_23 Delayed Assistance"/>
    <hyperlink ref="A1" location="'Safety Risk Profiles'!A1" display="Safety Risk Profile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V38"/>
  <sheetViews>
    <sheetView workbookViewId="0"/>
  </sheetViews>
  <sheetFormatPr defaultRowHeight="12.75" x14ac:dyDescent="0.2"/>
  <cols>
    <col min="1" max="1" width="4.140625" customWidth="1"/>
    <col min="2" max="2" width="9.140625" customWidth="1"/>
    <col min="8" max="8" width="10" customWidth="1"/>
    <col min="9" max="9" width="9.7109375" bestFit="1" customWidth="1"/>
    <col min="10" max="10" width="12.140625" customWidth="1"/>
  </cols>
  <sheetData>
    <row r="1" spans="2:4" ht="13.5" thickBot="1" x14ac:dyDescent="0.25">
      <c r="B1" s="10" t="s">
        <v>1266</v>
      </c>
      <c r="C1" s="75" t="s">
        <v>1337</v>
      </c>
      <c r="D1" s="1"/>
    </row>
    <row r="33" spans="2:22" ht="13.5" thickBot="1" x14ac:dyDescent="0.25"/>
    <row r="34" spans="2:22" ht="21" thickBot="1" x14ac:dyDescent="0.35">
      <c r="B34" s="125" t="s">
        <v>1267</v>
      </c>
      <c r="C34" s="126"/>
      <c r="D34" s="126"/>
      <c r="E34" s="126"/>
      <c r="F34" s="126"/>
      <c r="G34" s="126"/>
      <c r="H34" s="126"/>
      <c r="I34" s="127"/>
      <c r="J34" s="11">
        <f>Tabulation!L35</f>
        <v>0</v>
      </c>
    </row>
    <row r="38" spans="2:22" ht="18" x14ac:dyDescent="0.25">
      <c r="V38" s="9"/>
    </row>
  </sheetData>
  <sheetProtection password="C410" sheet="1" objects="1" scenarios="1"/>
  <mergeCells count="1">
    <mergeCell ref="B34:I34"/>
  </mergeCells>
  <hyperlinks>
    <hyperlink ref="B1" location="Tabulation!A1" display="Tabulation"/>
    <hyperlink ref="C1" location="Narratives!A1" display="Tabulation"/>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workbookViewId="0">
      <selection activeCell="A2" sqref="A2"/>
    </sheetView>
  </sheetViews>
  <sheetFormatPr defaultRowHeight="12.75" x14ac:dyDescent="0.2"/>
  <cols>
    <col min="1" max="1" width="6.85546875" style="2" customWidth="1"/>
    <col min="2" max="2" width="35.42578125" style="2" customWidth="1"/>
    <col min="3" max="3" width="9.28515625" style="2" customWidth="1"/>
    <col min="4" max="4" width="21.85546875" style="2" customWidth="1"/>
    <col min="5" max="5" width="22.28515625" style="2" customWidth="1"/>
    <col min="6" max="6" width="62.7109375" style="2" customWidth="1"/>
    <col min="7" max="16384" width="9.140625" style="2"/>
  </cols>
  <sheetData>
    <row r="1" spans="1:6" x14ac:dyDescent="0.2">
      <c r="A1" s="2" t="s">
        <v>958</v>
      </c>
      <c r="B1" s="15" t="s">
        <v>1161</v>
      </c>
      <c r="C1" s="15" t="s">
        <v>867</v>
      </c>
      <c r="D1" s="2" t="s">
        <v>959</v>
      </c>
      <c r="E1" s="2" t="s">
        <v>1285</v>
      </c>
      <c r="F1" s="2" t="s">
        <v>1350</v>
      </c>
    </row>
    <row r="2" spans="1:6" x14ac:dyDescent="0.2">
      <c r="A2" s="2" t="s">
        <v>961</v>
      </c>
      <c r="C2" s="86"/>
    </row>
    <row r="3" spans="1:6" x14ac:dyDescent="0.2">
      <c r="A3" s="2" t="s">
        <v>962</v>
      </c>
    </row>
    <row r="4" spans="1:6" x14ac:dyDescent="0.2">
      <c r="A4" s="2" t="s">
        <v>963</v>
      </c>
    </row>
    <row r="5" spans="1:6" x14ac:dyDescent="0.2">
      <c r="A5" s="2" t="s">
        <v>964</v>
      </c>
    </row>
    <row r="6" spans="1:6" x14ac:dyDescent="0.2">
      <c r="A6" s="2" t="s">
        <v>965</v>
      </c>
    </row>
    <row r="7" spans="1:6" x14ac:dyDescent="0.2">
      <c r="A7" s="2" t="s">
        <v>966</v>
      </c>
    </row>
    <row r="8" spans="1:6" x14ac:dyDescent="0.2">
      <c r="A8" s="2" t="s">
        <v>967</v>
      </c>
    </row>
    <row r="9" spans="1:6" x14ac:dyDescent="0.2">
      <c r="A9" s="2" t="s">
        <v>968</v>
      </c>
    </row>
    <row r="10" spans="1:6" x14ac:dyDescent="0.2">
      <c r="A10" s="2" t="s">
        <v>969</v>
      </c>
    </row>
    <row r="11" spans="1:6" x14ac:dyDescent="0.2">
      <c r="A11" s="2" t="s">
        <v>970</v>
      </c>
    </row>
    <row r="12" spans="1:6" x14ac:dyDescent="0.2">
      <c r="A12" s="2" t="s">
        <v>971</v>
      </c>
    </row>
    <row r="13" spans="1:6" x14ac:dyDescent="0.2">
      <c r="A13" s="2" t="s">
        <v>972</v>
      </c>
    </row>
    <row r="14" spans="1:6" x14ac:dyDescent="0.2">
      <c r="A14" s="2" t="s">
        <v>973</v>
      </c>
    </row>
    <row r="15" spans="1:6" x14ac:dyDescent="0.2">
      <c r="A15" s="2" t="s">
        <v>974</v>
      </c>
    </row>
    <row r="16" spans="1:6" x14ac:dyDescent="0.2">
      <c r="A16" s="2" t="s">
        <v>975</v>
      </c>
    </row>
    <row r="17" spans="1:1" x14ac:dyDescent="0.2">
      <c r="A17" s="2" t="s">
        <v>976</v>
      </c>
    </row>
    <row r="18" spans="1:1" x14ac:dyDescent="0.2">
      <c r="A18" s="2" t="s">
        <v>977</v>
      </c>
    </row>
    <row r="19" spans="1:1" x14ac:dyDescent="0.2">
      <c r="A19" s="2" t="s">
        <v>978</v>
      </c>
    </row>
    <row r="20" spans="1:1" x14ac:dyDescent="0.2">
      <c r="A20" s="2" t="s">
        <v>979</v>
      </c>
    </row>
    <row r="21" spans="1:1" x14ac:dyDescent="0.2">
      <c r="A21" s="2" t="s">
        <v>980</v>
      </c>
    </row>
    <row r="22" spans="1:1" x14ac:dyDescent="0.2">
      <c r="A22" s="2" t="s">
        <v>981</v>
      </c>
    </row>
    <row r="23" spans="1:1" x14ac:dyDescent="0.2">
      <c r="A23" s="2" t="s">
        <v>982</v>
      </c>
    </row>
    <row r="24" spans="1:1" x14ac:dyDescent="0.2">
      <c r="A24" s="2" t="s">
        <v>983</v>
      </c>
    </row>
    <row r="25" spans="1:1" x14ac:dyDescent="0.2">
      <c r="A25" s="2" t="s">
        <v>984</v>
      </c>
    </row>
    <row r="26" spans="1:1" x14ac:dyDescent="0.2">
      <c r="A26" s="2" t="s">
        <v>985</v>
      </c>
    </row>
    <row r="27" spans="1:1" x14ac:dyDescent="0.2">
      <c r="A27" s="2" t="s">
        <v>986</v>
      </c>
    </row>
    <row r="28" spans="1:1" x14ac:dyDescent="0.2">
      <c r="A28" s="2" t="s">
        <v>987</v>
      </c>
    </row>
    <row r="29" spans="1:1" x14ac:dyDescent="0.2">
      <c r="A29" s="2" t="s">
        <v>988</v>
      </c>
    </row>
    <row r="30" spans="1:1" x14ac:dyDescent="0.2">
      <c r="A30" s="2" t="s">
        <v>989</v>
      </c>
    </row>
    <row r="31" spans="1:1" x14ac:dyDescent="0.2">
      <c r="A31" s="2" t="s">
        <v>990</v>
      </c>
    </row>
    <row r="32" spans="1:1" x14ac:dyDescent="0.2">
      <c r="A32" s="2" t="s">
        <v>991</v>
      </c>
    </row>
    <row r="33" spans="1:1" x14ac:dyDescent="0.2">
      <c r="A33" s="2" t="s">
        <v>992</v>
      </c>
    </row>
    <row r="34" spans="1:1" x14ac:dyDescent="0.2">
      <c r="A34" s="2" t="s">
        <v>993</v>
      </c>
    </row>
    <row r="35" spans="1:1" x14ac:dyDescent="0.2">
      <c r="A35" s="2" t="s">
        <v>994</v>
      </c>
    </row>
    <row r="36" spans="1:1" x14ac:dyDescent="0.2">
      <c r="A36" s="2" t="s">
        <v>995</v>
      </c>
    </row>
    <row r="37" spans="1:1" x14ac:dyDescent="0.2">
      <c r="A37" s="2" t="s">
        <v>996</v>
      </c>
    </row>
    <row r="38" spans="1:1" x14ac:dyDescent="0.2">
      <c r="A38" s="2" t="s">
        <v>997</v>
      </c>
    </row>
    <row r="39" spans="1:1" x14ac:dyDescent="0.2">
      <c r="A39" s="2" t="s">
        <v>998</v>
      </c>
    </row>
    <row r="40" spans="1:1" x14ac:dyDescent="0.2">
      <c r="A40" s="2" t="s">
        <v>999</v>
      </c>
    </row>
    <row r="41" spans="1:1" x14ac:dyDescent="0.2">
      <c r="A41" s="2" t="s">
        <v>1000</v>
      </c>
    </row>
    <row r="42" spans="1:1" x14ac:dyDescent="0.2">
      <c r="A42" s="2" t="s">
        <v>1001</v>
      </c>
    </row>
    <row r="43" spans="1:1" x14ac:dyDescent="0.2">
      <c r="A43" s="2" t="s">
        <v>1002</v>
      </c>
    </row>
    <row r="44" spans="1:1" x14ac:dyDescent="0.2">
      <c r="A44" s="2" t="s">
        <v>1003</v>
      </c>
    </row>
    <row r="45" spans="1:1" x14ac:dyDescent="0.2">
      <c r="A45" s="2" t="s">
        <v>1004</v>
      </c>
    </row>
    <row r="46" spans="1:1" x14ac:dyDescent="0.2">
      <c r="A46" s="2" t="s">
        <v>1005</v>
      </c>
    </row>
    <row r="47" spans="1:1" x14ac:dyDescent="0.2">
      <c r="A47" s="2" t="s">
        <v>1022</v>
      </c>
    </row>
    <row r="48" spans="1:1" x14ac:dyDescent="0.2">
      <c r="A48" s="2" t="s">
        <v>1023</v>
      </c>
    </row>
    <row r="49" spans="1:1" x14ac:dyDescent="0.2">
      <c r="A49" s="2" t="s">
        <v>1006</v>
      </c>
    </row>
    <row r="50" spans="1:1" x14ac:dyDescent="0.2">
      <c r="A50" s="2" t="s">
        <v>1024</v>
      </c>
    </row>
    <row r="51" spans="1:1" x14ac:dyDescent="0.2">
      <c r="A51" s="2" t="s">
        <v>1025</v>
      </c>
    </row>
    <row r="52" spans="1:1" x14ac:dyDescent="0.2">
      <c r="A52" s="2" t="s">
        <v>1007</v>
      </c>
    </row>
    <row r="53" spans="1:1" x14ac:dyDescent="0.2">
      <c r="A53" s="2" t="s">
        <v>1008</v>
      </c>
    </row>
    <row r="54" spans="1:1" x14ac:dyDescent="0.2">
      <c r="A54" s="2" t="s">
        <v>1009</v>
      </c>
    </row>
    <row r="55" spans="1:1" x14ac:dyDescent="0.2">
      <c r="A55" s="2" t="s">
        <v>1010</v>
      </c>
    </row>
    <row r="56" spans="1:1" x14ac:dyDescent="0.2">
      <c r="A56" s="2" t="s">
        <v>1011</v>
      </c>
    </row>
    <row r="57" spans="1:1" x14ac:dyDescent="0.2">
      <c r="A57" s="2" t="s">
        <v>1012</v>
      </c>
    </row>
    <row r="58" spans="1:1" x14ac:dyDescent="0.2">
      <c r="A58" s="2" t="s">
        <v>1013</v>
      </c>
    </row>
    <row r="59" spans="1:1" x14ac:dyDescent="0.2">
      <c r="A59" s="2" t="s">
        <v>1014</v>
      </c>
    </row>
    <row r="60" spans="1:1" x14ac:dyDescent="0.2">
      <c r="A60" s="2" t="s">
        <v>1015</v>
      </c>
    </row>
    <row r="61" spans="1:1" x14ac:dyDescent="0.2">
      <c r="A61" s="2" t="s">
        <v>1016</v>
      </c>
    </row>
    <row r="62" spans="1:1" x14ac:dyDescent="0.2">
      <c r="A62" s="2" t="s">
        <v>1017</v>
      </c>
    </row>
    <row r="63" spans="1:1" x14ac:dyDescent="0.2">
      <c r="A63" s="2" t="s">
        <v>1018</v>
      </c>
    </row>
    <row r="64" spans="1:1" x14ac:dyDescent="0.2">
      <c r="A64" s="2" t="s">
        <v>1019</v>
      </c>
    </row>
    <row r="65" spans="1:1" x14ac:dyDescent="0.2">
      <c r="A65" s="2" t="s">
        <v>1020</v>
      </c>
    </row>
    <row r="66" spans="1:1" x14ac:dyDescent="0.2">
      <c r="A66" s="2" t="s">
        <v>1021</v>
      </c>
    </row>
    <row r="67" spans="1:1" x14ac:dyDescent="0.2">
      <c r="A67" s="2" t="s">
        <v>1026</v>
      </c>
    </row>
    <row r="68" spans="1:1" x14ac:dyDescent="0.2">
      <c r="A68" s="2" t="s">
        <v>1027</v>
      </c>
    </row>
    <row r="69" spans="1:1" x14ac:dyDescent="0.2">
      <c r="A69" s="2" t="s">
        <v>1028</v>
      </c>
    </row>
    <row r="70" spans="1:1" x14ac:dyDescent="0.2">
      <c r="A70" s="2" t="s">
        <v>1029</v>
      </c>
    </row>
    <row r="71" spans="1:1" x14ac:dyDescent="0.2">
      <c r="A71" s="2" t="s">
        <v>1030</v>
      </c>
    </row>
    <row r="72" spans="1:1" x14ac:dyDescent="0.2">
      <c r="A72" s="2" t="s">
        <v>1031</v>
      </c>
    </row>
    <row r="73" spans="1:1" x14ac:dyDescent="0.2">
      <c r="A73" s="2" t="s">
        <v>1032</v>
      </c>
    </row>
    <row r="74" spans="1:1" x14ac:dyDescent="0.2">
      <c r="A74" s="2" t="s">
        <v>1033</v>
      </c>
    </row>
    <row r="75" spans="1:1" x14ac:dyDescent="0.2">
      <c r="A75" s="2" t="s">
        <v>1034</v>
      </c>
    </row>
    <row r="76" spans="1:1" x14ac:dyDescent="0.2">
      <c r="A76" s="2" t="s">
        <v>1035</v>
      </c>
    </row>
    <row r="77" spans="1:1" x14ac:dyDescent="0.2">
      <c r="A77" s="2" t="s">
        <v>1036</v>
      </c>
    </row>
    <row r="78" spans="1:1" x14ac:dyDescent="0.2">
      <c r="A78" s="2" t="s">
        <v>1037</v>
      </c>
    </row>
    <row r="79" spans="1:1" x14ac:dyDescent="0.2">
      <c r="A79" s="2" t="s">
        <v>1038</v>
      </c>
    </row>
    <row r="80" spans="1:1" x14ac:dyDescent="0.2">
      <c r="A80" s="2" t="s">
        <v>1039</v>
      </c>
    </row>
    <row r="81" spans="1:1" x14ac:dyDescent="0.2">
      <c r="A81" s="2" t="s">
        <v>1040</v>
      </c>
    </row>
    <row r="82" spans="1:1" x14ac:dyDescent="0.2">
      <c r="A82" s="2" t="s">
        <v>1041</v>
      </c>
    </row>
    <row r="83" spans="1:1" x14ac:dyDescent="0.2">
      <c r="A83" s="2" t="s">
        <v>1042</v>
      </c>
    </row>
    <row r="84" spans="1:1" x14ac:dyDescent="0.2">
      <c r="A84" s="2" t="s">
        <v>1043</v>
      </c>
    </row>
    <row r="85" spans="1:1" x14ac:dyDescent="0.2">
      <c r="A85" s="2" t="s">
        <v>1044</v>
      </c>
    </row>
    <row r="86" spans="1:1" x14ac:dyDescent="0.2">
      <c r="A86" s="2" t="s">
        <v>1045</v>
      </c>
    </row>
    <row r="87" spans="1:1" x14ac:dyDescent="0.2">
      <c r="A87" s="2" t="s">
        <v>1046</v>
      </c>
    </row>
    <row r="88" spans="1:1" x14ac:dyDescent="0.2">
      <c r="A88" s="2" t="s">
        <v>1047</v>
      </c>
    </row>
    <row r="89" spans="1:1" x14ac:dyDescent="0.2">
      <c r="A89" s="2" t="s">
        <v>1048</v>
      </c>
    </row>
    <row r="90" spans="1:1" x14ac:dyDescent="0.2">
      <c r="A90" s="2" t="s">
        <v>1049</v>
      </c>
    </row>
    <row r="91" spans="1:1" x14ac:dyDescent="0.2">
      <c r="A91" s="2" t="s">
        <v>1050</v>
      </c>
    </row>
    <row r="92" spans="1:1" x14ac:dyDescent="0.2">
      <c r="A92" s="2" t="s">
        <v>1051</v>
      </c>
    </row>
    <row r="93" spans="1:1" x14ac:dyDescent="0.2">
      <c r="A93" s="2" t="s">
        <v>1052</v>
      </c>
    </row>
    <row r="94" spans="1:1" x14ac:dyDescent="0.2">
      <c r="A94" s="2" t="s">
        <v>1053</v>
      </c>
    </row>
    <row r="95" spans="1:1" x14ac:dyDescent="0.2">
      <c r="A95" s="2" t="s">
        <v>1054</v>
      </c>
    </row>
    <row r="96" spans="1:1" x14ac:dyDescent="0.2">
      <c r="A96" s="2" t="s">
        <v>1055</v>
      </c>
    </row>
    <row r="97" spans="1:1" x14ac:dyDescent="0.2">
      <c r="A97" s="2" t="s">
        <v>1056</v>
      </c>
    </row>
    <row r="98" spans="1:1" x14ac:dyDescent="0.2">
      <c r="A98" s="2" t="s">
        <v>1057</v>
      </c>
    </row>
    <row r="99" spans="1:1" x14ac:dyDescent="0.2">
      <c r="A99" s="2" t="s">
        <v>1058</v>
      </c>
    </row>
    <row r="100" spans="1:1" x14ac:dyDescent="0.2">
      <c r="A100" s="2" t="s">
        <v>1059</v>
      </c>
    </row>
    <row r="101" spans="1:1" x14ac:dyDescent="0.2">
      <c r="A101" s="2" t="s">
        <v>1060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workbookViewId="0">
      <selection activeCell="A2" sqref="A2"/>
    </sheetView>
  </sheetViews>
  <sheetFormatPr defaultRowHeight="12.75" x14ac:dyDescent="0.2"/>
  <cols>
    <col min="1" max="1" width="9" style="2" customWidth="1"/>
    <col min="2" max="2" width="57.28515625" style="2" customWidth="1"/>
    <col min="3" max="3" width="21.85546875" style="2" customWidth="1"/>
    <col min="4" max="4" width="21.140625" style="2" customWidth="1"/>
    <col min="5" max="5" width="49.85546875" style="2" customWidth="1"/>
    <col min="6" max="16384" width="9.140625" style="2"/>
  </cols>
  <sheetData>
    <row r="1" spans="1:5" x14ac:dyDescent="0.2">
      <c r="A1" s="2" t="s">
        <v>958</v>
      </c>
      <c r="B1" s="15" t="s">
        <v>1162</v>
      </c>
      <c r="C1" s="15" t="s">
        <v>1163</v>
      </c>
      <c r="D1" s="15" t="s">
        <v>1164</v>
      </c>
      <c r="E1" s="2" t="s">
        <v>1350</v>
      </c>
    </row>
    <row r="2" spans="1:5" x14ac:dyDescent="0.2">
      <c r="A2" s="15" t="s">
        <v>1061</v>
      </c>
    </row>
    <row r="3" spans="1:5" x14ac:dyDescent="0.2">
      <c r="A3" s="15" t="s">
        <v>1062</v>
      </c>
    </row>
    <row r="4" spans="1:5" x14ac:dyDescent="0.2">
      <c r="A4" s="15" t="s">
        <v>1063</v>
      </c>
    </row>
    <row r="5" spans="1:5" x14ac:dyDescent="0.2">
      <c r="A5" s="15" t="s">
        <v>1064</v>
      </c>
    </row>
    <row r="6" spans="1:5" x14ac:dyDescent="0.2">
      <c r="A6" s="15" t="s">
        <v>1065</v>
      </c>
    </row>
    <row r="7" spans="1:5" x14ac:dyDescent="0.2">
      <c r="A7" s="15" t="s">
        <v>1066</v>
      </c>
    </row>
    <row r="8" spans="1:5" x14ac:dyDescent="0.2">
      <c r="A8" s="15" t="s">
        <v>1067</v>
      </c>
    </row>
    <row r="9" spans="1:5" x14ac:dyDescent="0.2">
      <c r="A9" s="15" t="s">
        <v>1068</v>
      </c>
    </row>
    <row r="10" spans="1:5" x14ac:dyDescent="0.2">
      <c r="A10" s="15" t="s">
        <v>1069</v>
      </c>
    </row>
    <row r="11" spans="1:5" x14ac:dyDescent="0.2">
      <c r="A11" s="15" t="s">
        <v>1070</v>
      </c>
    </row>
    <row r="12" spans="1:5" x14ac:dyDescent="0.2">
      <c r="A12" s="15" t="s">
        <v>1071</v>
      </c>
    </row>
    <row r="13" spans="1:5" x14ac:dyDescent="0.2">
      <c r="A13" s="15" t="s">
        <v>1072</v>
      </c>
    </row>
    <row r="14" spans="1:5" x14ac:dyDescent="0.2">
      <c r="A14" s="15" t="s">
        <v>1073</v>
      </c>
    </row>
    <row r="15" spans="1:5" x14ac:dyDescent="0.2">
      <c r="A15" s="15" t="s">
        <v>1074</v>
      </c>
    </row>
    <row r="16" spans="1:5" x14ac:dyDescent="0.2">
      <c r="A16" s="15" t="s">
        <v>1075</v>
      </c>
    </row>
    <row r="17" spans="1:1" x14ac:dyDescent="0.2">
      <c r="A17" s="15" t="s">
        <v>1076</v>
      </c>
    </row>
    <row r="18" spans="1:1" x14ac:dyDescent="0.2">
      <c r="A18" s="15" t="s">
        <v>1077</v>
      </c>
    </row>
    <row r="19" spans="1:1" x14ac:dyDescent="0.2">
      <c r="A19" s="15" t="s">
        <v>1078</v>
      </c>
    </row>
    <row r="20" spans="1:1" x14ac:dyDescent="0.2">
      <c r="A20" s="15" t="s">
        <v>1079</v>
      </c>
    </row>
    <row r="21" spans="1:1" x14ac:dyDescent="0.2">
      <c r="A21" s="15" t="s">
        <v>1080</v>
      </c>
    </row>
    <row r="22" spans="1:1" x14ac:dyDescent="0.2">
      <c r="A22" s="15" t="s">
        <v>1081</v>
      </c>
    </row>
    <row r="23" spans="1:1" x14ac:dyDescent="0.2">
      <c r="A23" s="15" t="s">
        <v>1082</v>
      </c>
    </row>
    <row r="24" spans="1:1" x14ac:dyDescent="0.2">
      <c r="A24" s="15" t="s">
        <v>1083</v>
      </c>
    </row>
    <row r="25" spans="1:1" x14ac:dyDescent="0.2">
      <c r="A25" s="15" t="s">
        <v>1084</v>
      </c>
    </row>
    <row r="26" spans="1:1" x14ac:dyDescent="0.2">
      <c r="A26" s="15" t="s">
        <v>1085</v>
      </c>
    </row>
    <row r="27" spans="1:1" x14ac:dyDescent="0.2">
      <c r="A27" s="15" t="s">
        <v>1086</v>
      </c>
    </row>
    <row r="28" spans="1:1" x14ac:dyDescent="0.2">
      <c r="A28" s="15" t="s">
        <v>1087</v>
      </c>
    </row>
    <row r="29" spans="1:1" x14ac:dyDescent="0.2">
      <c r="A29" s="15" t="s">
        <v>1088</v>
      </c>
    </row>
    <row r="30" spans="1:1" x14ac:dyDescent="0.2">
      <c r="A30" s="15" t="s">
        <v>1089</v>
      </c>
    </row>
    <row r="31" spans="1:1" x14ac:dyDescent="0.2">
      <c r="A31" s="15" t="s">
        <v>1090</v>
      </c>
    </row>
    <row r="32" spans="1:1" x14ac:dyDescent="0.2">
      <c r="A32" s="15" t="s">
        <v>1091</v>
      </c>
    </row>
    <row r="33" spans="1:1" x14ac:dyDescent="0.2">
      <c r="A33" s="15" t="s">
        <v>1092</v>
      </c>
    </row>
    <row r="34" spans="1:1" x14ac:dyDescent="0.2">
      <c r="A34" s="15" t="s">
        <v>1093</v>
      </c>
    </row>
    <row r="35" spans="1:1" x14ac:dyDescent="0.2">
      <c r="A35" s="15" t="s">
        <v>1094</v>
      </c>
    </row>
    <row r="36" spans="1:1" x14ac:dyDescent="0.2">
      <c r="A36" s="15" t="s">
        <v>1095</v>
      </c>
    </row>
    <row r="37" spans="1:1" x14ac:dyDescent="0.2">
      <c r="A37" s="15" t="s">
        <v>1096</v>
      </c>
    </row>
    <row r="38" spans="1:1" x14ac:dyDescent="0.2">
      <c r="A38" s="15" t="s">
        <v>1097</v>
      </c>
    </row>
    <row r="39" spans="1:1" x14ac:dyDescent="0.2">
      <c r="A39" s="15" t="s">
        <v>1098</v>
      </c>
    </row>
    <row r="40" spans="1:1" x14ac:dyDescent="0.2">
      <c r="A40" s="15" t="s">
        <v>1099</v>
      </c>
    </row>
    <row r="41" spans="1:1" x14ac:dyDescent="0.2">
      <c r="A41" s="15" t="s">
        <v>1100</v>
      </c>
    </row>
    <row r="42" spans="1:1" x14ac:dyDescent="0.2">
      <c r="A42" s="15" t="s">
        <v>1101</v>
      </c>
    </row>
    <row r="43" spans="1:1" x14ac:dyDescent="0.2">
      <c r="A43" s="15" t="s">
        <v>1102</v>
      </c>
    </row>
    <row r="44" spans="1:1" x14ac:dyDescent="0.2">
      <c r="A44" s="15" t="s">
        <v>1103</v>
      </c>
    </row>
    <row r="45" spans="1:1" x14ac:dyDescent="0.2">
      <c r="A45" s="15" t="s">
        <v>1104</v>
      </c>
    </row>
    <row r="46" spans="1:1" x14ac:dyDescent="0.2">
      <c r="A46" s="15" t="s">
        <v>1105</v>
      </c>
    </row>
    <row r="47" spans="1:1" x14ac:dyDescent="0.2">
      <c r="A47" s="15" t="s">
        <v>1106</v>
      </c>
    </row>
    <row r="48" spans="1:1" x14ac:dyDescent="0.2">
      <c r="A48" s="15" t="s">
        <v>1107</v>
      </c>
    </row>
    <row r="49" spans="1:1" x14ac:dyDescent="0.2">
      <c r="A49" s="15" t="s">
        <v>1108</v>
      </c>
    </row>
    <row r="50" spans="1:1" x14ac:dyDescent="0.2">
      <c r="A50" s="15" t="s">
        <v>1109</v>
      </c>
    </row>
    <row r="51" spans="1:1" x14ac:dyDescent="0.2">
      <c r="A51" s="15" t="s">
        <v>1110</v>
      </c>
    </row>
    <row r="52" spans="1:1" x14ac:dyDescent="0.2">
      <c r="A52" s="15" t="s">
        <v>1111</v>
      </c>
    </row>
    <row r="53" spans="1:1" x14ac:dyDescent="0.2">
      <c r="A53" s="15" t="s">
        <v>1112</v>
      </c>
    </row>
    <row r="54" spans="1:1" x14ac:dyDescent="0.2">
      <c r="A54" s="15" t="s">
        <v>1113</v>
      </c>
    </row>
    <row r="55" spans="1:1" x14ac:dyDescent="0.2">
      <c r="A55" s="15" t="s">
        <v>1114</v>
      </c>
    </row>
    <row r="56" spans="1:1" x14ac:dyDescent="0.2">
      <c r="A56" s="15" t="s">
        <v>1115</v>
      </c>
    </row>
    <row r="57" spans="1:1" x14ac:dyDescent="0.2">
      <c r="A57" s="15" t="s">
        <v>1116</v>
      </c>
    </row>
    <row r="58" spans="1:1" x14ac:dyDescent="0.2">
      <c r="A58" s="15" t="s">
        <v>1117</v>
      </c>
    </row>
    <row r="59" spans="1:1" x14ac:dyDescent="0.2">
      <c r="A59" s="15" t="s">
        <v>1118</v>
      </c>
    </row>
    <row r="60" spans="1:1" x14ac:dyDescent="0.2">
      <c r="A60" s="15" t="s">
        <v>1119</v>
      </c>
    </row>
    <row r="61" spans="1:1" x14ac:dyDescent="0.2">
      <c r="A61" s="15" t="s">
        <v>1120</v>
      </c>
    </row>
    <row r="62" spans="1:1" x14ac:dyDescent="0.2">
      <c r="A62" s="15" t="s">
        <v>1121</v>
      </c>
    </row>
    <row r="63" spans="1:1" x14ac:dyDescent="0.2">
      <c r="A63" s="15" t="s">
        <v>1122</v>
      </c>
    </row>
    <row r="64" spans="1:1" x14ac:dyDescent="0.2">
      <c r="A64" s="15" t="s">
        <v>1123</v>
      </c>
    </row>
    <row r="65" spans="1:1" x14ac:dyDescent="0.2">
      <c r="A65" s="15" t="s">
        <v>1124</v>
      </c>
    </row>
    <row r="66" spans="1:1" x14ac:dyDescent="0.2">
      <c r="A66" s="15" t="s">
        <v>1125</v>
      </c>
    </row>
    <row r="67" spans="1:1" x14ac:dyDescent="0.2">
      <c r="A67" s="15" t="s">
        <v>1126</v>
      </c>
    </row>
    <row r="68" spans="1:1" x14ac:dyDescent="0.2">
      <c r="A68" s="15" t="s">
        <v>1127</v>
      </c>
    </row>
    <row r="69" spans="1:1" x14ac:dyDescent="0.2">
      <c r="A69" s="15" t="s">
        <v>1128</v>
      </c>
    </row>
    <row r="70" spans="1:1" x14ac:dyDescent="0.2">
      <c r="A70" s="15" t="s">
        <v>1129</v>
      </c>
    </row>
    <row r="71" spans="1:1" x14ac:dyDescent="0.2">
      <c r="A71" s="15" t="s">
        <v>1130</v>
      </c>
    </row>
    <row r="72" spans="1:1" x14ac:dyDescent="0.2">
      <c r="A72" s="15" t="s">
        <v>1131</v>
      </c>
    </row>
    <row r="73" spans="1:1" x14ac:dyDescent="0.2">
      <c r="A73" s="15" t="s">
        <v>1132</v>
      </c>
    </row>
    <row r="74" spans="1:1" x14ac:dyDescent="0.2">
      <c r="A74" s="15" t="s">
        <v>1133</v>
      </c>
    </row>
    <row r="75" spans="1:1" x14ac:dyDescent="0.2">
      <c r="A75" s="15" t="s">
        <v>1134</v>
      </c>
    </row>
    <row r="76" spans="1:1" x14ac:dyDescent="0.2">
      <c r="A76" s="15" t="s">
        <v>1135</v>
      </c>
    </row>
    <row r="77" spans="1:1" x14ac:dyDescent="0.2">
      <c r="A77" s="15" t="s">
        <v>1136</v>
      </c>
    </row>
    <row r="78" spans="1:1" x14ac:dyDescent="0.2">
      <c r="A78" s="15" t="s">
        <v>1137</v>
      </c>
    </row>
    <row r="79" spans="1:1" x14ac:dyDescent="0.2">
      <c r="A79" s="15" t="s">
        <v>1138</v>
      </c>
    </row>
    <row r="80" spans="1:1" x14ac:dyDescent="0.2">
      <c r="A80" s="15" t="s">
        <v>1139</v>
      </c>
    </row>
    <row r="81" spans="1:1" x14ac:dyDescent="0.2">
      <c r="A81" s="15" t="s">
        <v>1140</v>
      </c>
    </row>
    <row r="82" spans="1:1" x14ac:dyDescent="0.2">
      <c r="A82" s="15" t="s">
        <v>1141</v>
      </c>
    </row>
    <row r="83" spans="1:1" x14ac:dyDescent="0.2">
      <c r="A83" s="15" t="s">
        <v>1142</v>
      </c>
    </row>
    <row r="84" spans="1:1" x14ac:dyDescent="0.2">
      <c r="A84" s="15" t="s">
        <v>1143</v>
      </c>
    </row>
    <row r="85" spans="1:1" x14ac:dyDescent="0.2">
      <c r="A85" s="15" t="s">
        <v>1144</v>
      </c>
    </row>
    <row r="86" spans="1:1" x14ac:dyDescent="0.2">
      <c r="A86" s="15" t="s">
        <v>1145</v>
      </c>
    </row>
    <row r="87" spans="1:1" x14ac:dyDescent="0.2">
      <c r="A87" s="15" t="s">
        <v>1146</v>
      </c>
    </row>
    <row r="88" spans="1:1" x14ac:dyDescent="0.2">
      <c r="A88" s="15" t="s">
        <v>1147</v>
      </c>
    </row>
    <row r="89" spans="1:1" x14ac:dyDescent="0.2">
      <c r="A89" s="15" t="s">
        <v>1148</v>
      </c>
    </row>
    <row r="90" spans="1:1" x14ac:dyDescent="0.2">
      <c r="A90" s="15" t="s">
        <v>1149</v>
      </c>
    </row>
    <row r="91" spans="1:1" x14ac:dyDescent="0.2">
      <c r="A91" s="15" t="s">
        <v>1150</v>
      </c>
    </row>
    <row r="92" spans="1:1" x14ac:dyDescent="0.2">
      <c r="A92" s="15" t="s">
        <v>1151</v>
      </c>
    </row>
    <row r="93" spans="1:1" x14ac:dyDescent="0.2">
      <c r="A93" s="15" t="s">
        <v>1152</v>
      </c>
    </row>
    <row r="94" spans="1:1" x14ac:dyDescent="0.2">
      <c r="A94" s="15" t="s">
        <v>1153</v>
      </c>
    </row>
    <row r="95" spans="1:1" x14ac:dyDescent="0.2">
      <c r="A95" s="15" t="s">
        <v>1154</v>
      </c>
    </row>
    <row r="96" spans="1:1" x14ac:dyDescent="0.2">
      <c r="A96" s="15" t="s">
        <v>1155</v>
      </c>
    </row>
    <row r="97" spans="1:1" x14ac:dyDescent="0.2">
      <c r="A97" s="15" t="s">
        <v>1156</v>
      </c>
    </row>
    <row r="98" spans="1:1" x14ac:dyDescent="0.2">
      <c r="A98" s="15" t="s">
        <v>1157</v>
      </c>
    </row>
    <row r="99" spans="1:1" x14ac:dyDescent="0.2">
      <c r="A99" s="15" t="s">
        <v>1158</v>
      </c>
    </row>
    <row r="100" spans="1:1" x14ac:dyDescent="0.2">
      <c r="A100" s="15" t="s">
        <v>1159</v>
      </c>
    </row>
    <row r="101" spans="1:1" x14ac:dyDescent="0.2">
      <c r="A101" s="15" t="s">
        <v>1160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workbookViewId="0">
      <selection activeCell="A2" sqref="A2"/>
    </sheetView>
  </sheetViews>
  <sheetFormatPr defaultRowHeight="12.75" x14ac:dyDescent="0.2"/>
  <cols>
    <col min="1" max="1" width="9" style="2" customWidth="1"/>
    <col min="2" max="2" width="57.28515625" style="2" customWidth="1"/>
    <col min="3" max="3" width="21.85546875" style="2" customWidth="1"/>
    <col min="4" max="4" width="21.140625" style="2" customWidth="1"/>
    <col min="5" max="5" width="49.85546875" style="2" customWidth="1"/>
    <col min="6" max="16384" width="9.140625" style="2"/>
  </cols>
  <sheetData>
    <row r="1" spans="1:5" x14ac:dyDescent="0.2">
      <c r="A1" s="2" t="s">
        <v>958</v>
      </c>
      <c r="B1" s="15" t="s">
        <v>1265</v>
      </c>
      <c r="C1" s="15" t="s">
        <v>1163</v>
      </c>
      <c r="D1" s="15" t="s">
        <v>1164</v>
      </c>
      <c r="E1" s="2" t="s">
        <v>1351</v>
      </c>
    </row>
    <row r="2" spans="1:5" x14ac:dyDescent="0.2">
      <c r="A2" s="15" t="s">
        <v>1165</v>
      </c>
    </row>
    <row r="3" spans="1:5" x14ac:dyDescent="0.2">
      <c r="A3" s="15" t="s">
        <v>1166</v>
      </c>
    </row>
    <row r="4" spans="1:5" x14ac:dyDescent="0.2">
      <c r="A4" s="15" t="s">
        <v>1167</v>
      </c>
    </row>
    <row r="5" spans="1:5" x14ac:dyDescent="0.2">
      <c r="A5" s="15" t="s">
        <v>1168</v>
      </c>
    </row>
    <row r="6" spans="1:5" x14ac:dyDescent="0.2">
      <c r="A6" s="15" t="s">
        <v>1169</v>
      </c>
    </row>
    <row r="7" spans="1:5" x14ac:dyDescent="0.2">
      <c r="A7" s="15" t="s">
        <v>1170</v>
      </c>
    </row>
    <row r="8" spans="1:5" x14ac:dyDescent="0.2">
      <c r="A8" s="15" t="s">
        <v>1171</v>
      </c>
    </row>
    <row r="9" spans="1:5" x14ac:dyDescent="0.2">
      <c r="A9" s="15" t="s">
        <v>1172</v>
      </c>
    </row>
    <row r="10" spans="1:5" x14ac:dyDescent="0.2">
      <c r="A10" s="15" t="s">
        <v>1173</v>
      </c>
    </row>
    <row r="11" spans="1:5" x14ac:dyDescent="0.2">
      <c r="A11" s="15" t="s">
        <v>1174</v>
      </c>
    </row>
    <row r="12" spans="1:5" x14ac:dyDescent="0.2">
      <c r="A12" s="15" t="s">
        <v>1175</v>
      </c>
    </row>
    <row r="13" spans="1:5" x14ac:dyDescent="0.2">
      <c r="A13" s="15" t="s">
        <v>1176</v>
      </c>
    </row>
    <row r="14" spans="1:5" x14ac:dyDescent="0.2">
      <c r="A14" s="15" t="s">
        <v>1177</v>
      </c>
    </row>
    <row r="15" spans="1:5" x14ac:dyDescent="0.2">
      <c r="A15" s="15" t="s">
        <v>1178</v>
      </c>
    </row>
    <row r="16" spans="1:5" x14ac:dyDescent="0.2">
      <c r="A16" s="15" t="s">
        <v>1179</v>
      </c>
    </row>
    <row r="17" spans="1:1" x14ac:dyDescent="0.2">
      <c r="A17" s="15" t="s">
        <v>1180</v>
      </c>
    </row>
    <row r="18" spans="1:1" x14ac:dyDescent="0.2">
      <c r="A18" s="15" t="s">
        <v>1181</v>
      </c>
    </row>
    <row r="19" spans="1:1" x14ac:dyDescent="0.2">
      <c r="A19" s="15" t="s">
        <v>1182</v>
      </c>
    </row>
    <row r="20" spans="1:1" x14ac:dyDescent="0.2">
      <c r="A20" s="15" t="s">
        <v>1183</v>
      </c>
    </row>
    <row r="21" spans="1:1" x14ac:dyDescent="0.2">
      <c r="A21" s="15" t="s">
        <v>1184</v>
      </c>
    </row>
    <row r="22" spans="1:1" x14ac:dyDescent="0.2">
      <c r="A22" s="15" t="s">
        <v>1185</v>
      </c>
    </row>
    <row r="23" spans="1:1" x14ac:dyDescent="0.2">
      <c r="A23" s="15" t="s">
        <v>1186</v>
      </c>
    </row>
    <row r="24" spans="1:1" x14ac:dyDescent="0.2">
      <c r="A24" s="15" t="s">
        <v>1187</v>
      </c>
    </row>
    <row r="25" spans="1:1" x14ac:dyDescent="0.2">
      <c r="A25" s="15" t="s">
        <v>1188</v>
      </c>
    </row>
    <row r="26" spans="1:1" x14ac:dyDescent="0.2">
      <c r="A26" s="15" t="s">
        <v>1189</v>
      </c>
    </row>
    <row r="27" spans="1:1" x14ac:dyDescent="0.2">
      <c r="A27" s="15" t="s">
        <v>1190</v>
      </c>
    </row>
    <row r="28" spans="1:1" x14ac:dyDescent="0.2">
      <c r="A28" s="15" t="s">
        <v>1191</v>
      </c>
    </row>
    <row r="29" spans="1:1" x14ac:dyDescent="0.2">
      <c r="A29" s="15" t="s">
        <v>1192</v>
      </c>
    </row>
    <row r="30" spans="1:1" x14ac:dyDescent="0.2">
      <c r="A30" s="15" t="s">
        <v>1193</v>
      </c>
    </row>
    <row r="31" spans="1:1" x14ac:dyDescent="0.2">
      <c r="A31" s="15" t="s">
        <v>1194</v>
      </c>
    </row>
    <row r="32" spans="1:1" x14ac:dyDescent="0.2">
      <c r="A32" s="15" t="s">
        <v>1195</v>
      </c>
    </row>
    <row r="33" spans="1:1" x14ac:dyDescent="0.2">
      <c r="A33" s="15" t="s">
        <v>1196</v>
      </c>
    </row>
    <row r="34" spans="1:1" x14ac:dyDescent="0.2">
      <c r="A34" s="15" t="s">
        <v>1197</v>
      </c>
    </row>
    <row r="35" spans="1:1" x14ac:dyDescent="0.2">
      <c r="A35" s="15" t="s">
        <v>1198</v>
      </c>
    </row>
    <row r="36" spans="1:1" x14ac:dyDescent="0.2">
      <c r="A36" s="15" t="s">
        <v>1199</v>
      </c>
    </row>
    <row r="37" spans="1:1" x14ac:dyDescent="0.2">
      <c r="A37" s="15" t="s">
        <v>1200</v>
      </c>
    </row>
    <row r="38" spans="1:1" x14ac:dyDescent="0.2">
      <c r="A38" s="15" t="s">
        <v>1201</v>
      </c>
    </row>
    <row r="39" spans="1:1" x14ac:dyDescent="0.2">
      <c r="A39" s="15" t="s">
        <v>1202</v>
      </c>
    </row>
    <row r="40" spans="1:1" x14ac:dyDescent="0.2">
      <c r="A40" s="15" t="s">
        <v>1203</v>
      </c>
    </row>
    <row r="41" spans="1:1" x14ac:dyDescent="0.2">
      <c r="A41" s="15" t="s">
        <v>1204</v>
      </c>
    </row>
    <row r="42" spans="1:1" x14ac:dyDescent="0.2">
      <c r="A42" s="15" t="s">
        <v>1205</v>
      </c>
    </row>
    <row r="43" spans="1:1" x14ac:dyDescent="0.2">
      <c r="A43" s="15" t="s">
        <v>1206</v>
      </c>
    </row>
    <row r="44" spans="1:1" x14ac:dyDescent="0.2">
      <c r="A44" s="15" t="s">
        <v>1207</v>
      </c>
    </row>
    <row r="45" spans="1:1" x14ac:dyDescent="0.2">
      <c r="A45" s="15" t="s">
        <v>1208</v>
      </c>
    </row>
    <row r="46" spans="1:1" x14ac:dyDescent="0.2">
      <c r="A46" s="15" t="s">
        <v>1209</v>
      </c>
    </row>
    <row r="47" spans="1:1" x14ac:dyDescent="0.2">
      <c r="A47" s="15" t="s">
        <v>1210</v>
      </c>
    </row>
    <row r="48" spans="1:1" x14ac:dyDescent="0.2">
      <c r="A48" s="15" t="s">
        <v>1211</v>
      </c>
    </row>
    <row r="49" spans="1:1" x14ac:dyDescent="0.2">
      <c r="A49" s="15" t="s">
        <v>1212</v>
      </c>
    </row>
    <row r="50" spans="1:1" x14ac:dyDescent="0.2">
      <c r="A50" s="15" t="s">
        <v>1213</v>
      </c>
    </row>
    <row r="51" spans="1:1" x14ac:dyDescent="0.2">
      <c r="A51" s="15" t="s">
        <v>1214</v>
      </c>
    </row>
    <row r="52" spans="1:1" x14ac:dyDescent="0.2">
      <c r="A52" s="15" t="s">
        <v>1215</v>
      </c>
    </row>
    <row r="53" spans="1:1" x14ac:dyDescent="0.2">
      <c r="A53" s="15" t="s">
        <v>1216</v>
      </c>
    </row>
    <row r="54" spans="1:1" x14ac:dyDescent="0.2">
      <c r="A54" s="15" t="s">
        <v>1217</v>
      </c>
    </row>
    <row r="55" spans="1:1" x14ac:dyDescent="0.2">
      <c r="A55" s="15" t="s">
        <v>1218</v>
      </c>
    </row>
    <row r="56" spans="1:1" x14ac:dyDescent="0.2">
      <c r="A56" s="15" t="s">
        <v>1219</v>
      </c>
    </row>
    <row r="57" spans="1:1" x14ac:dyDescent="0.2">
      <c r="A57" s="15" t="s">
        <v>1220</v>
      </c>
    </row>
    <row r="58" spans="1:1" x14ac:dyDescent="0.2">
      <c r="A58" s="15" t="s">
        <v>1221</v>
      </c>
    </row>
    <row r="59" spans="1:1" x14ac:dyDescent="0.2">
      <c r="A59" s="15" t="s">
        <v>1222</v>
      </c>
    </row>
    <row r="60" spans="1:1" x14ac:dyDescent="0.2">
      <c r="A60" s="15" t="s">
        <v>1223</v>
      </c>
    </row>
    <row r="61" spans="1:1" x14ac:dyDescent="0.2">
      <c r="A61" s="15" t="s">
        <v>1224</v>
      </c>
    </row>
    <row r="62" spans="1:1" x14ac:dyDescent="0.2">
      <c r="A62" s="15" t="s">
        <v>1225</v>
      </c>
    </row>
    <row r="63" spans="1:1" x14ac:dyDescent="0.2">
      <c r="A63" s="15" t="s">
        <v>1226</v>
      </c>
    </row>
    <row r="64" spans="1:1" x14ac:dyDescent="0.2">
      <c r="A64" s="15" t="s">
        <v>1227</v>
      </c>
    </row>
    <row r="65" spans="1:1" x14ac:dyDescent="0.2">
      <c r="A65" s="15" t="s">
        <v>1228</v>
      </c>
    </row>
    <row r="66" spans="1:1" x14ac:dyDescent="0.2">
      <c r="A66" s="15" t="s">
        <v>1229</v>
      </c>
    </row>
    <row r="67" spans="1:1" x14ac:dyDescent="0.2">
      <c r="A67" s="15" t="s">
        <v>1230</v>
      </c>
    </row>
    <row r="68" spans="1:1" x14ac:dyDescent="0.2">
      <c r="A68" s="15" t="s">
        <v>1231</v>
      </c>
    </row>
    <row r="69" spans="1:1" x14ac:dyDescent="0.2">
      <c r="A69" s="15" t="s">
        <v>1232</v>
      </c>
    </row>
    <row r="70" spans="1:1" x14ac:dyDescent="0.2">
      <c r="A70" s="15" t="s">
        <v>1233</v>
      </c>
    </row>
    <row r="71" spans="1:1" x14ac:dyDescent="0.2">
      <c r="A71" s="15" t="s">
        <v>1234</v>
      </c>
    </row>
    <row r="72" spans="1:1" x14ac:dyDescent="0.2">
      <c r="A72" s="15" t="s">
        <v>1235</v>
      </c>
    </row>
    <row r="73" spans="1:1" x14ac:dyDescent="0.2">
      <c r="A73" s="15" t="s">
        <v>1236</v>
      </c>
    </row>
    <row r="74" spans="1:1" x14ac:dyDescent="0.2">
      <c r="A74" s="15" t="s">
        <v>1237</v>
      </c>
    </row>
    <row r="75" spans="1:1" x14ac:dyDescent="0.2">
      <c r="A75" s="15" t="s">
        <v>1238</v>
      </c>
    </row>
    <row r="76" spans="1:1" x14ac:dyDescent="0.2">
      <c r="A76" s="15" t="s">
        <v>1239</v>
      </c>
    </row>
    <row r="77" spans="1:1" x14ac:dyDescent="0.2">
      <c r="A77" s="15" t="s">
        <v>1240</v>
      </c>
    </row>
    <row r="78" spans="1:1" x14ac:dyDescent="0.2">
      <c r="A78" s="15" t="s">
        <v>1241</v>
      </c>
    </row>
    <row r="79" spans="1:1" x14ac:dyDescent="0.2">
      <c r="A79" s="15" t="s">
        <v>1242</v>
      </c>
    </row>
    <row r="80" spans="1:1" x14ac:dyDescent="0.2">
      <c r="A80" s="15" t="s">
        <v>1243</v>
      </c>
    </row>
    <row r="81" spans="1:1" x14ac:dyDescent="0.2">
      <c r="A81" s="15" t="s">
        <v>1244</v>
      </c>
    </row>
    <row r="82" spans="1:1" x14ac:dyDescent="0.2">
      <c r="A82" s="15" t="s">
        <v>1245</v>
      </c>
    </row>
    <row r="83" spans="1:1" x14ac:dyDescent="0.2">
      <c r="A83" s="15" t="s">
        <v>1246</v>
      </c>
    </row>
    <row r="84" spans="1:1" x14ac:dyDescent="0.2">
      <c r="A84" s="15" t="s">
        <v>1247</v>
      </c>
    </row>
    <row r="85" spans="1:1" x14ac:dyDescent="0.2">
      <c r="A85" s="15" t="s">
        <v>1248</v>
      </c>
    </row>
    <row r="86" spans="1:1" x14ac:dyDescent="0.2">
      <c r="A86" s="15" t="s">
        <v>1249</v>
      </c>
    </row>
    <row r="87" spans="1:1" x14ac:dyDescent="0.2">
      <c r="A87" s="15" t="s">
        <v>1250</v>
      </c>
    </row>
    <row r="88" spans="1:1" x14ac:dyDescent="0.2">
      <c r="A88" s="15" t="s">
        <v>1251</v>
      </c>
    </row>
    <row r="89" spans="1:1" x14ac:dyDescent="0.2">
      <c r="A89" s="15" t="s">
        <v>1252</v>
      </c>
    </row>
    <row r="90" spans="1:1" x14ac:dyDescent="0.2">
      <c r="A90" s="15" t="s">
        <v>1253</v>
      </c>
    </row>
    <row r="91" spans="1:1" x14ac:dyDescent="0.2">
      <c r="A91" s="15" t="s">
        <v>1254</v>
      </c>
    </row>
    <row r="92" spans="1:1" x14ac:dyDescent="0.2">
      <c r="A92" s="15" t="s">
        <v>1255</v>
      </c>
    </row>
    <row r="93" spans="1:1" x14ac:dyDescent="0.2">
      <c r="A93" s="15" t="s">
        <v>1256</v>
      </c>
    </row>
    <row r="94" spans="1:1" x14ac:dyDescent="0.2">
      <c r="A94" s="15" t="s">
        <v>1257</v>
      </c>
    </row>
    <row r="95" spans="1:1" x14ac:dyDescent="0.2">
      <c r="A95" s="15" t="s">
        <v>1258</v>
      </c>
    </row>
    <row r="96" spans="1:1" x14ac:dyDescent="0.2">
      <c r="A96" s="15" t="s">
        <v>1259</v>
      </c>
    </row>
    <row r="97" spans="1:1" x14ac:dyDescent="0.2">
      <c r="A97" s="15" t="s">
        <v>1260</v>
      </c>
    </row>
    <row r="98" spans="1:1" x14ac:dyDescent="0.2">
      <c r="A98" s="15" t="s">
        <v>1261</v>
      </c>
    </row>
    <row r="99" spans="1:1" x14ac:dyDescent="0.2">
      <c r="A99" s="15" t="s">
        <v>1262</v>
      </c>
    </row>
    <row r="100" spans="1:1" x14ac:dyDescent="0.2">
      <c r="A100" s="15" t="s">
        <v>1263</v>
      </c>
    </row>
    <row r="101" spans="1:1" x14ac:dyDescent="0.2">
      <c r="A101" s="15" t="s">
        <v>1264</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heetViews>
  <sheetFormatPr defaultRowHeight="12.75" x14ac:dyDescent="0.2"/>
  <cols>
    <col min="1" max="1" width="36.85546875" customWidth="1"/>
    <col min="2" max="2" width="37.28515625" customWidth="1"/>
    <col min="3" max="3" width="38.28515625" customWidth="1"/>
    <col min="4" max="4" width="54.85546875" customWidth="1"/>
    <col min="5" max="5" width="58.5703125" customWidth="1"/>
    <col min="6" max="6" width="10.7109375" customWidth="1"/>
    <col min="7" max="7" width="16.7109375" customWidth="1"/>
    <col min="8" max="8" width="15.5703125" customWidth="1"/>
    <col min="9" max="9" width="24.7109375" customWidth="1"/>
  </cols>
  <sheetData>
    <row r="1" spans="1:4" ht="15.75" thickBot="1" x14ac:dyDescent="0.25">
      <c r="A1" s="93" t="s">
        <v>830</v>
      </c>
      <c r="B1" s="94" t="s">
        <v>831</v>
      </c>
      <c r="C1" s="94" t="s">
        <v>832</v>
      </c>
      <c r="D1" s="94"/>
    </row>
    <row r="2" spans="1:4" s="69" customFormat="1" ht="15.75" thickBot="1" x14ac:dyDescent="0.25">
      <c r="A2" s="95"/>
      <c r="B2" s="96"/>
      <c r="C2" s="96"/>
      <c r="D2" s="97" t="s">
        <v>1339</v>
      </c>
    </row>
    <row r="3" spans="1:4" ht="13.5" thickBot="1" x14ac:dyDescent="0.25">
      <c r="A3" s="98" t="s">
        <v>833</v>
      </c>
      <c r="B3" s="99">
        <v>600</v>
      </c>
      <c r="C3" s="100">
        <v>6</v>
      </c>
      <c r="D3" s="100" t="str">
        <f t="shared" ref="D3:D15" si="0">A3&amp;" - "&amp;B3&amp;" per year per km:   "&amp;C3</f>
        <v>Very frequent - 600 per year per km:   6</v>
      </c>
    </row>
    <row r="4" spans="1:4" ht="13.5" thickBot="1" x14ac:dyDescent="0.25">
      <c r="A4" s="98" t="s">
        <v>885</v>
      </c>
      <c r="B4" s="99">
        <v>200</v>
      </c>
      <c r="C4" s="100">
        <v>5.5</v>
      </c>
      <c r="D4" s="100" t="str">
        <f t="shared" si="0"/>
        <v>Between Very Frequent and Frequent  - 200 per year per km:   5.5</v>
      </c>
    </row>
    <row r="5" spans="1:4" ht="13.5" thickBot="1" x14ac:dyDescent="0.25">
      <c r="A5" s="98" t="s">
        <v>835</v>
      </c>
      <c r="B5" s="99">
        <v>60</v>
      </c>
      <c r="C5" s="100">
        <v>5</v>
      </c>
      <c r="D5" s="100" t="str">
        <f t="shared" si="0"/>
        <v>Frequent - 60 per year per km:   5</v>
      </c>
    </row>
    <row r="6" spans="1:4" ht="13.5" thickBot="1" x14ac:dyDescent="0.25">
      <c r="A6" s="98" t="s">
        <v>886</v>
      </c>
      <c r="B6" s="99">
        <v>20</v>
      </c>
      <c r="C6" s="100">
        <v>4.5</v>
      </c>
      <c r="D6" s="100" t="str">
        <f t="shared" si="0"/>
        <v>Between Frequent and Probable  - 20 per year per km:   4.5</v>
      </c>
    </row>
    <row r="7" spans="1:4" ht="13.5" thickBot="1" x14ac:dyDescent="0.25">
      <c r="A7" s="98" t="s">
        <v>837</v>
      </c>
      <c r="B7" s="99">
        <v>6</v>
      </c>
      <c r="C7" s="100">
        <v>4</v>
      </c>
      <c r="D7" s="100" t="str">
        <f t="shared" si="0"/>
        <v>Probable - 6 per year per km:   4</v>
      </c>
    </row>
    <row r="8" spans="1:4" ht="13.5" thickBot="1" x14ac:dyDescent="0.25">
      <c r="A8" s="98" t="s">
        <v>887</v>
      </c>
      <c r="B8" s="99">
        <v>2</v>
      </c>
      <c r="C8" s="100">
        <v>3.5</v>
      </c>
      <c r="D8" s="100" t="str">
        <f t="shared" si="0"/>
        <v>Between Probable and Occasional  - 2 per year per km:   3.5</v>
      </c>
    </row>
    <row r="9" spans="1:4" ht="13.5" thickBot="1" x14ac:dyDescent="0.25">
      <c r="A9" s="98" t="s">
        <v>839</v>
      </c>
      <c r="B9" s="99">
        <v>0.6</v>
      </c>
      <c r="C9" s="100">
        <v>3</v>
      </c>
      <c r="D9" s="100" t="str">
        <f t="shared" si="0"/>
        <v>Occasional - 0.6 per year per km:   3</v>
      </c>
    </row>
    <row r="10" spans="1:4" ht="13.5" thickBot="1" x14ac:dyDescent="0.25">
      <c r="A10" s="98" t="s">
        <v>888</v>
      </c>
      <c r="B10" s="99">
        <v>0.2</v>
      </c>
      <c r="C10" s="100">
        <v>2.5</v>
      </c>
      <c r="D10" s="100" t="str">
        <f t="shared" si="0"/>
        <v>Between Occasional and Remote   - 0.2 per year per km:   2.5</v>
      </c>
    </row>
    <row r="11" spans="1:4" ht="13.5" thickBot="1" x14ac:dyDescent="0.25">
      <c r="A11" s="98" t="s">
        <v>841</v>
      </c>
      <c r="B11" s="99">
        <v>0.06</v>
      </c>
      <c r="C11" s="100">
        <v>2</v>
      </c>
      <c r="D11" s="100" t="str">
        <f t="shared" si="0"/>
        <v>Remote - 0.06 per year per km:   2</v>
      </c>
    </row>
    <row r="12" spans="1:4" ht="13.5" thickBot="1" x14ac:dyDescent="0.25">
      <c r="A12" s="98" t="s">
        <v>889</v>
      </c>
      <c r="B12" s="99">
        <v>0.02</v>
      </c>
      <c r="C12" s="100">
        <v>1.5</v>
      </c>
      <c r="D12" s="100" t="str">
        <f t="shared" si="0"/>
        <v>Between remote and Improbable - 0.02 per year per km:   1.5</v>
      </c>
    </row>
    <row r="13" spans="1:4" ht="13.5" thickBot="1" x14ac:dyDescent="0.25">
      <c r="A13" s="98" t="s">
        <v>843</v>
      </c>
      <c r="B13" s="99">
        <v>6.0000000000000001E-3</v>
      </c>
      <c r="C13" s="100">
        <v>1</v>
      </c>
      <c r="D13" s="100" t="str">
        <f t="shared" si="0"/>
        <v>Improbable - 0.006 per year per km:   1</v>
      </c>
    </row>
    <row r="14" spans="1:4" ht="13.5" thickBot="1" x14ac:dyDescent="0.25">
      <c r="A14" s="98" t="s">
        <v>890</v>
      </c>
      <c r="B14" s="99">
        <v>2E-3</v>
      </c>
      <c r="C14" s="100">
        <v>0.5</v>
      </c>
      <c r="D14" s="100" t="str">
        <f t="shared" si="0"/>
        <v>Between Report and Incredible  - 0.002 per year per km:   0.5</v>
      </c>
    </row>
    <row r="15" spans="1:4" ht="13.5" thickBot="1" x14ac:dyDescent="0.25">
      <c r="A15" s="98" t="s">
        <v>845</v>
      </c>
      <c r="B15" s="99">
        <v>5.9999999999999995E-4</v>
      </c>
      <c r="C15" s="100">
        <v>0</v>
      </c>
      <c r="D15" s="100" t="str">
        <f t="shared" si="0"/>
        <v>Incredible - 0.0006 per year per km:   0</v>
      </c>
    </row>
    <row r="16" spans="1:4" ht="13.5" thickBot="1" x14ac:dyDescent="0.25"/>
    <row r="17" spans="1:5" ht="15.75" thickBot="1" x14ac:dyDescent="0.25">
      <c r="A17" s="130" t="s">
        <v>846</v>
      </c>
      <c r="B17" s="111" t="s">
        <v>847</v>
      </c>
      <c r="C17" s="130" t="s">
        <v>849</v>
      </c>
      <c r="D17" s="130" t="s">
        <v>832</v>
      </c>
      <c r="E17" s="112"/>
    </row>
    <row r="18" spans="1:5" ht="15.75" thickBot="1" x14ac:dyDescent="0.25">
      <c r="A18" s="131"/>
      <c r="B18" s="96" t="s">
        <v>848</v>
      </c>
      <c r="C18" s="131"/>
      <c r="D18" s="131"/>
      <c r="E18" s="97" t="s">
        <v>1340</v>
      </c>
    </row>
    <row r="19" spans="1:5" ht="13.5" thickBot="1" x14ac:dyDescent="0.25">
      <c r="A19" s="98" t="s">
        <v>833</v>
      </c>
      <c r="B19" s="99" t="s">
        <v>850</v>
      </c>
      <c r="C19" s="99">
        <v>1</v>
      </c>
      <c r="D19" s="100">
        <v>6</v>
      </c>
      <c r="E19" s="100" t="str">
        <f>B19&amp;" - "&amp;C19&amp;" per year per km:   "&amp;D19</f>
        <v>At least 1 occurrence present at any one time - 1 per year per km:   6</v>
      </c>
    </row>
    <row r="20" spans="1:5" ht="15" customHeight="1" thickBot="1" x14ac:dyDescent="0.25">
      <c r="A20" s="98" t="s">
        <v>834</v>
      </c>
      <c r="B20" s="99" t="s">
        <v>851</v>
      </c>
      <c r="C20" s="99">
        <v>0.316</v>
      </c>
      <c r="D20" s="100">
        <v>5.5</v>
      </c>
      <c r="E20" s="100" t="str">
        <f t="shared" ref="E20:E31" si="1">B20&amp;" - "&amp;C20&amp;" per year per km:   "&amp;D20</f>
        <v>Present  115 days  - 0.316 per year per km:   5.5</v>
      </c>
    </row>
    <row r="21" spans="1:5" ht="13.5" thickBot="1" x14ac:dyDescent="0.25">
      <c r="A21" s="98" t="s">
        <v>835</v>
      </c>
      <c r="B21" s="99" t="s">
        <v>852</v>
      </c>
      <c r="C21" s="99">
        <v>0.1</v>
      </c>
      <c r="D21" s="100">
        <v>5</v>
      </c>
      <c r="E21" s="100" t="str">
        <f t="shared" si="1"/>
        <v>Present    36.5 days - 0.1 per year per km:   5</v>
      </c>
    </row>
    <row r="22" spans="1:5" ht="13.5" thickBot="1" x14ac:dyDescent="0.25">
      <c r="A22" s="98" t="s">
        <v>836</v>
      </c>
      <c r="B22" s="99" t="s">
        <v>853</v>
      </c>
      <c r="C22" s="99">
        <v>3.1600000000000003E-2</v>
      </c>
      <c r="D22" s="100">
        <v>4.5</v>
      </c>
      <c r="E22" s="100" t="str">
        <f t="shared" si="1"/>
        <v>Present    11.5 days  - 0.0316 per year per km:   4.5</v>
      </c>
    </row>
    <row r="23" spans="1:5" ht="13.5" thickBot="1" x14ac:dyDescent="0.25">
      <c r="A23" s="98" t="s">
        <v>837</v>
      </c>
      <c r="B23" s="99" t="s">
        <v>854</v>
      </c>
      <c r="C23" s="99">
        <v>0.01</v>
      </c>
      <c r="D23" s="100">
        <v>4</v>
      </c>
      <c r="E23" s="100" t="str">
        <f t="shared" si="1"/>
        <v>Present      3.65 days - 0.01 per year per km:   4</v>
      </c>
    </row>
    <row r="24" spans="1:5" ht="13.5" thickBot="1" x14ac:dyDescent="0.25">
      <c r="A24" s="98" t="s">
        <v>838</v>
      </c>
      <c r="B24" s="99" t="s">
        <v>855</v>
      </c>
      <c r="C24" s="99">
        <v>3.16E-3</v>
      </c>
      <c r="D24" s="100">
        <v>3.5</v>
      </c>
      <c r="E24" s="100" t="str">
        <f t="shared" si="1"/>
        <v>Present      1.15 days - 0.00316 per year per km:   3.5</v>
      </c>
    </row>
    <row r="25" spans="1:5" ht="13.5" thickBot="1" x14ac:dyDescent="0.25">
      <c r="A25" s="98" t="s">
        <v>839</v>
      </c>
      <c r="B25" s="99" t="s">
        <v>856</v>
      </c>
      <c r="C25" s="99">
        <v>1E-3</v>
      </c>
      <c r="D25" s="100">
        <v>3</v>
      </c>
      <c r="E25" s="100" t="str">
        <f t="shared" si="1"/>
        <v>Present        9 hours  - 0.001 per year per km:   3</v>
      </c>
    </row>
    <row r="26" spans="1:5" ht="13.5" thickBot="1" x14ac:dyDescent="0.25">
      <c r="A26" s="98" t="s">
        <v>840</v>
      </c>
      <c r="B26" s="99" t="s">
        <v>857</v>
      </c>
      <c r="C26" s="99">
        <v>3.1599999999999998E-4</v>
      </c>
      <c r="D26" s="100">
        <v>2.5</v>
      </c>
      <c r="E26" s="100" t="str">
        <f t="shared" si="1"/>
        <v>Present        3 hours  - 0.000316 per year per km:   2.5</v>
      </c>
    </row>
    <row r="27" spans="1:5" ht="13.5" thickBot="1" x14ac:dyDescent="0.25">
      <c r="A27" s="98" t="s">
        <v>841</v>
      </c>
      <c r="B27" s="99" t="s">
        <v>858</v>
      </c>
      <c r="C27" s="99">
        <v>1E-4</v>
      </c>
      <c r="D27" s="100">
        <v>2</v>
      </c>
      <c r="E27" s="100" t="str">
        <f t="shared" si="1"/>
        <v>Present        1 hour - 0.0001 per year per km:   2</v>
      </c>
    </row>
    <row r="28" spans="1:5" ht="13.5" thickBot="1" x14ac:dyDescent="0.25">
      <c r="A28" s="98" t="s">
        <v>842</v>
      </c>
      <c r="B28" s="99" t="s">
        <v>859</v>
      </c>
      <c r="C28" s="99">
        <v>3.1600000000000002E-5</v>
      </c>
      <c r="D28" s="100">
        <v>1.5</v>
      </c>
      <c r="E28" s="100" t="str">
        <f t="shared" si="1"/>
        <v>Present        15 minutes - 0.0000316 per year per km:   1.5</v>
      </c>
    </row>
    <row r="29" spans="1:5" ht="13.5" thickBot="1" x14ac:dyDescent="0.25">
      <c r="A29" s="98" t="s">
        <v>843</v>
      </c>
      <c r="B29" s="99" t="s">
        <v>860</v>
      </c>
      <c r="C29" s="99">
        <v>1.0000000000000001E-5</v>
      </c>
      <c r="D29" s="100">
        <v>1</v>
      </c>
      <c r="E29" s="100" t="str">
        <f t="shared" si="1"/>
        <v>Present          5 minutes  - 0.00001 per year per km:   1</v>
      </c>
    </row>
    <row r="30" spans="1:5" ht="13.5" thickBot="1" x14ac:dyDescent="0.25">
      <c r="A30" s="98" t="s">
        <v>844</v>
      </c>
      <c r="B30" s="99" t="s">
        <v>861</v>
      </c>
      <c r="C30" s="99">
        <v>3.1599999999999998E-6</v>
      </c>
      <c r="D30" s="100">
        <v>0.5</v>
      </c>
      <c r="E30" s="100" t="str">
        <f t="shared" si="1"/>
        <v>Present           90 seconds - 0.00000316 per year per km:   0.5</v>
      </c>
    </row>
    <row r="31" spans="1:5" ht="13.5" thickBot="1" x14ac:dyDescent="0.25">
      <c r="A31" s="98" t="s">
        <v>845</v>
      </c>
      <c r="B31" s="99" t="s">
        <v>862</v>
      </c>
      <c r="C31" s="99">
        <v>9.9999999999999995E-7</v>
      </c>
      <c r="D31" s="100">
        <v>0</v>
      </c>
      <c r="E31" s="100" t="str">
        <f t="shared" si="1"/>
        <v>Present           30 seconds  - 0.000001 per year per km:   0</v>
      </c>
    </row>
    <row r="32" spans="1:5" x14ac:dyDescent="0.2">
      <c r="E32" s="79"/>
    </row>
    <row r="33" spans="1:9" ht="13.5" thickBot="1" x14ac:dyDescent="0.25"/>
    <row r="34" spans="1:9" ht="15.75" thickBot="1" x14ac:dyDescent="0.25">
      <c r="A34" s="132" t="s">
        <v>863</v>
      </c>
      <c r="B34" s="133"/>
      <c r="C34" s="133"/>
      <c r="D34" s="134"/>
      <c r="E34" s="94"/>
    </row>
    <row r="35" spans="1:9" ht="15" x14ac:dyDescent="0.2">
      <c r="A35" s="128" t="s">
        <v>864</v>
      </c>
      <c r="B35" s="107" t="s">
        <v>865</v>
      </c>
      <c r="C35" s="128" t="s">
        <v>867</v>
      </c>
      <c r="D35" s="107" t="s">
        <v>868</v>
      </c>
      <c r="E35" s="108"/>
    </row>
    <row r="36" spans="1:9" ht="15.75" thickBot="1" x14ac:dyDescent="0.25">
      <c r="A36" s="129"/>
      <c r="B36" s="96" t="s">
        <v>866</v>
      </c>
      <c r="C36" s="129"/>
      <c r="D36" s="109" t="s">
        <v>869</v>
      </c>
      <c r="E36" s="110" t="s">
        <v>1341</v>
      </c>
    </row>
    <row r="37" spans="1:9" ht="13.5" thickBot="1" x14ac:dyDescent="0.25">
      <c r="A37" s="101" t="s">
        <v>870</v>
      </c>
      <c r="B37" s="102" t="s">
        <v>871</v>
      </c>
      <c r="C37" s="103">
        <v>4</v>
      </c>
      <c r="D37" s="102" t="s">
        <v>872</v>
      </c>
      <c r="E37" s="102" t="str">
        <f>B37&amp;":  "&amp;C37</f>
        <v>A collision is certain:  4</v>
      </c>
    </row>
    <row r="38" spans="1:9" ht="13.5" thickBot="1" x14ac:dyDescent="0.25">
      <c r="A38" s="101" t="s">
        <v>837</v>
      </c>
      <c r="B38" s="102" t="s">
        <v>873</v>
      </c>
      <c r="C38" s="103">
        <v>3</v>
      </c>
      <c r="D38" s="102" t="s">
        <v>874</v>
      </c>
      <c r="E38" s="102" t="str">
        <f t="shared" ref="E38:E41" si="2">B38&amp;":  "&amp;C38</f>
        <v>A collision is probable:  3</v>
      </c>
    </row>
    <row r="39" spans="1:9" ht="13.5" thickBot="1" x14ac:dyDescent="0.25">
      <c r="A39" s="101" t="s">
        <v>839</v>
      </c>
      <c r="B39" s="102" t="s">
        <v>875</v>
      </c>
      <c r="C39" s="103">
        <v>2</v>
      </c>
      <c r="D39" s="102" t="s">
        <v>876</v>
      </c>
      <c r="E39" s="102" t="str">
        <f t="shared" si="2"/>
        <v>A collision will occasionally happen:  2</v>
      </c>
    </row>
    <row r="40" spans="1:9" ht="13.5" thickBot="1" x14ac:dyDescent="0.25">
      <c r="A40" s="101" t="s">
        <v>841</v>
      </c>
      <c r="B40" s="102" t="s">
        <v>877</v>
      </c>
      <c r="C40" s="103">
        <v>1</v>
      </c>
      <c r="D40" s="102" t="s">
        <v>878</v>
      </c>
      <c r="E40" s="102" t="str">
        <f t="shared" si="2"/>
        <v>There is a remote chance of a collision:  1</v>
      </c>
    </row>
    <row r="41" spans="1:9" ht="13.5" thickBot="1" x14ac:dyDescent="0.25">
      <c r="A41" s="101" t="s">
        <v>843</v>
      </c>
      <c r="B41" s="102" t="s">
        <v>879</v>
      </c>
      <c r="C41" s="104">
        <v>0</v>
      </c>
      <c r="D41" s="102" t="s">
        <v>880</v>
      </c>
      <c r="E41" s="102" t="str">
        <f t="shared" si="2"/>
        <v>A collision is improbable:  0</v>
      </c>
    </row>
    <row r="46" spans="1:9" ht="13.5" thickBot="1" x14ac:dyDescent="0.25"/>
    <row r="47" spans="1:9" ht="24.75" thickBot="1" x14ac:dyDescent="0.25">
      <c r="A47" s="105" t="s">
        <v>891</v>
      </c>
      <c r="B47" s="106" t="s">
        <v>892</v>
      </c>
      <c r="C47" s="106" t="s">
        <v>832</v>
      </c>
      <c r="D47" s="106" t="s">
        <v>893</v>
      </c>
      <c r="E47" s="106" t="s">
        <v>894</v>
      </c>
      <c r="F47" s="106" t="s">
        <v>895</v>
      </c>
      <c r="G47" s="106" t="s">
        <v>896</v>
      </c>
      <c r="H47" s="106" t="s">
        <v>897</v>
      </c>
      <c r="I47" s="106" t="s">
        <v>1342</v>
      </c>
    </row>
    <row r="48" spans="1:9" ht="36.75" thickBot="1" x14ac:dyDescent="0.25">
      <c r="A48" s="3" t="s">
        <v>898</v>
      </c>
      <c r="B48" s="4" t="s">
        <v>899</v>
      </c>
      <c r="C48" s="4">
        <v>2</v>
      </c>
      <c r="D48" s="4" t="s">
        <v>900</v>
      </c>
      <c r="E48" s="4" t="s">
        <v>900</v>
      </c>
      <c r="F48" s="4" t="s">
        <v>900</v>
      </c>
      <c r="G48" s="4" t="s">
        <v>901</v>
      </c>
      <c r="H48" s="4" t="s">
        <v>902</v>
      </c>
      <c r="I48" s="4" t="str">
        <f>A48&amp;":  "&amp;C48</f>
        <v>Severe:  2</v>
      </c>
    </row>
    <row r="49" spans="1:9" ht="36.75" thickBot="1" x14ac:dyDescent="0.25">
      <c r="A49" s="5" t="s">
        <v>903</v>
      </c>
      <c r="B49" s="6" t="s">
        <v>904</v>
      </c>
      <c r="C49" s="6">
        <v>1.5</v>
      </c>
      <c r="D49" s="6" t="s">
        <v>905</v>
      </c>
      <c r="E49" s="6" t="s">
        <v>905</v>
      </c>
      <c r="F49" s="6" t="s">
        <v>905</v>
      </c>
      <c r="G49" s="6" t="s">
        <v>902</v>
      </c>
      <c r="H49" s="6" t="s">
        <v>906</v>
      </c>
      <c r="I49" s="6" t="str">
        <f>A49&amp;":  "&amp;C49</f>
        <v>Higher than average:  1.5</v>
      </c>
    </row>
    <row r="50" spans="1:9" ht="36.75" thickBot="1" x14ac:dyDescent="0.25">
      <c r="A50" s="5" t="s">
        <v>907</v>
      </c>
      <c r="B50" s="6" t="s">
        <v>908</v>
      </c>
      <c r="C50" s="6">
        <v>1</v>
      </c>
      <c r="D50" s="6" t="s">
        <v>905</v>
      </c>
      <c r="E50" s="6" t="s">
        <v>905</v>
      </c>
      <c r="F50" s="6" t="s">
        <v>905</v>
      </c>
      <c r="G50" s="6" t="s">
        <v>906</v>
      </c>
      <c r="H50" s="6" t="s">
        <v>909</v>
      </c>
      <c r="I50" s="6" t="str">
        <f>A50&amp;":  "&amp;C50</f>
        <v>Average:  1</v>
      </c>
    </row>
    <row r="51" spans="1:9" ht="36.75" thickBot="1" x14ac:dyDescent="0.25">
      <c r="A51" s="5" t="s">
        <v>910</v>
      </c>
      <c r="B51" s="6" t="s">
        <v>911</v>
      </c>
      <c r="C51" s="6">
        <v>0.5</v>
      </c>
      <c r="D51" s="6" t="s">
        <v>905</v>
      </c>
      <c r="E51" s="6" t="s">
        <v>905</v>
      </c>
      <c r="F51" s="6" t="s">
        <v>905</v>
      </c>
      <c r="G51" s="6" t="s">
        <v>909</v>
      </c>
      <c r="H51" s="6" t="s">
        <v>912</v>
      </c>
      <c r="I51" s="6" t="str">
        <f>A51&amp;":  "&amp;C51</f>
        <v>Lower than average:  0.5</v>
      </c>
    </row>
    <row r="52" spans="1:9" ht="36.75" thickBot="1" x14ac:dyDescent="0.25">
      <c r="A52" s="7" t="s">
        <v>913</v>
      </c>
      <c r="B52" s="8" t="s">
        <v>914</v>
      </c>
      <c r="C52" s="8">
        <v>0</v>
      </c>
      <c r="D52" s="8" t="s">
        <v>905</v>
      </c>
      <c r="E52" s="8" t="s">
        <v>905</v>
      </c>
      <c r="F52" s="8" t="s">
        <v>905</v>
      </c>
      <c r="G52" s="8" t="s">
        <v>915</v>
      </c>
      <c r="H52" s="8" t="s">
        <v>916</v>
      </c>
      <c r="I52" s="8" t="str">
        <f>A52&amp;":  "&amp;C52</f>
        <v>Minor:  0</v>
      </c>
    </row>
    <row r="54" spans="1:9" ht="13.5" thickBot="1" x14ac:dyDescent="0.25"/>
    <row r="55" spans="1:9" ht="15.75" thickBot="1" x14ac:dyDescent="0.25">
      <c r="C55" s="94" t="s">
        <v>939</v>
      </c>
    </row>
    <row r="56" spans="1:9" ht="15.75" thickBot="1" x14ac:dyDescent="0.25">
      <c r="C56" s="94" t="s">
        <v>941</v>
      </c>
    </row>
  </sheetData>
  <sheetProtection password="C410" sheet="1" objects="1" scenarios="1"/>
  <mergeCells count="6">
    <mergeCell ref="A35:A36"/>
    <mergeCell ref="C35:C36"/>
    <mergeCell ref="A17:A18"/>
    <mergeCell ref="C17:C18"/>
    <mergeCell ref="D17:D18"/>
    <mergeCell ref="A34:D3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30"/>
  <sheetViews>
    <sheetView topLeftCell="B1" workbookViewId="0">
      <selection activeCell="E14" sqref="E14"/>
    </sheetView>
  </sheetViews>
  <sheetFormatPr defaultRowHeight="12.75" x14ac:dyDescent="0.2"/>
  <cols>
    <col min="1" max="1" width="0" hidden="1" customWidth="1"/>
    <col min="2" max="2" width="90.85546875" bestFit="1" customWidth="1"/>
    <col min="3" max="3" width="6.5703125" bestFit="1" customWidth="1"/>
  </cols>
  <sheetData>
    <row r="1" spans="2:3" x14ac:dyDescent="0.2">
      <c r="B1" s="81" t="s">
        <v>1269</v>
      </c>
      <c r="C1" s="84" t="s">
        <v>1268</v>
      </c>
    </row>
    <row r="3" spans="2:3" x14ac:dyDescent="0.2">
      <c r="B3" s="12" t="s">
        <v>957</v>
      </c>
    </row>
    <row r="4" spans="2:3" x14ac:dyDescent="0.2">
      <c r="B4" s="13" t="s">
        <v>1</v>
      </c>
    </row>
    <row r="5" spans="2:3" x14ac:dyDescent="0.2">
      <c r="B5" s="14" t="s">
        <v>46</v>
      </c>
    </row>
    <row r="6" spans="2:3" x14ac:dyDescent="0.2">
      <c r="B6" s="14" t="s">
        <v>47</v>
      </c>
    </row>
    <row r="7" spans="2:3" x14ac:dyDescent="0.2">
      <c r="B7" s="14" t="s">
        <v>23</v>
      </c>
    </row>
    <row r="8" spans="2:3" x14ac:dyDescent="0.2">
      <c r="B8" s="13" t="s">
        <v>2</v>
      </c>
    </row>
    <row r="9" spans="2:3" x14ac:dyDescent="0.2">
      <c r="B9" s="14" t="s">
        <v>22</v>
      </c>
    </row>
    <row r="10" spans="2:3" x14ac:dyDescent="0.2">
      <c r="B10" s="13" t="s">
        <v>3</v>
      </c>
    </row>
    <row r="11" spans="2:3" x14ac:dyDescent="0.2">
      <c r="B11" s="14" t="s">
        <v>1281</v>
      </c>
    </row>
    <row r="12" spans="2:3" x14ac:dyDescent="0.2">
      <c r="B12" s="14" t="s">
        <v>1282</v>
      </c>
    </row>
    <row r="13" spans="2:3" x14ac:dyDescent="0.2">
      <c r="B13" s="14" t="s">
        <v>1283</v>
      </c>
    </row>
    <row r="14" spans="2:3" x14ac:dyDescent="0.2">
      <c r="B14" s="14" t="s">
        <v>1284</v>
      </c>
    </row>
    <row r="15" spans="2:3" x14ac:dyDescent="0.2">
      <c r="B15" s="13" t="s">
        <v>4</v>
      </c>
    </row>
    <row r="16" spans="2:3" x14ac:dyDescent="0.2">
      <c r="B16" s="14" t="s">
        <v>24</v>
      </c>
    </row>
    <row r="17" spans="2:2" x14ac:dyDescent="0.2">
      <c r="B17" s="14" t="s">
        <v>25</v>
      </c>
    </row>
    <row r="18" spans="2:2" x14ac:dyDescent="0.2">
      <c r="B18" s="14" t="s">
        <v>26</v>
      </c>
    </row>
    <row r="19" spans="2:2" x14ac:dyDescent="0.2">
      <c r="B19" s="14" t="s">
        <v>27</v>
      </c>
    </row>
    <row r="20" spans="2:2" x14ac:dyDescent="0.2">
      <c r="B20" s="13" t="s">
        <v>5</v>
      </c>
    </row>
    <row r="21" spans="2:2" x14ac:dyDescent="0.2">
      <c r="B21" s="14" t="s">
        <v>946</v>
      </c>
    </row>
    <row r="22" spans="2:2" x14ac:dyDescent="0.2">
      <c r="B22" s="14" t="s">
        <v>28</v>
      </c>
    </row>
    <row r="23" spans="2:2" x14ac:dyDescent="0.2">
      <c r="B23" s="14" t="s">
        <v>40</v>
      </c>
    </row>
    <row r="24" spans="2:2" x14ac:dyDescent="0.2">
      <c r="B24" s="13" t="s">
        <v>6</v>
      </c>
    </row>
    <row r="25" spans="2:2" x14ac:dyDescent="0.2">
      <c r="B25" s="14" t="s">
        <v>29</v>
      </c>
    </row>
    <row r="26" spans="2:2" x14ac:dyDescent="0.2">
      <c r="B26" s="14" t="s">
        <v>30</v>
      </c>
    </row>
    <row r="27" spans="2:2" x14ac:dyDescent="0.2">
      <c r="B27" s="14" t="s">
        <v>31</v>
      </c>
    </row>
    <row r="28" spans="2:2" x14ac:dyDescent="0.2">
      <c r="B28" s="14" t="s">
        <v>32</v>
      </c>
    </row>
    <row r="29" spans="2:2" x14ac:dyDescent="0.2">
      <c r="B29" s="14" t="s">
        <v>35</v>
      </c>
    </row>
    <row r="30" spans="2:2" x14ac:dyDescent="0.2">
      <c r="B30" s="14" t="s">
        <v>38</v>
      </c>
    </row>
    <row r="31" spans="2:2" x14ac:dyDescent="0.2">
      <c r="B31" s="14" t="s">
        <v>41</v>
      </c>
    </row>
    <row r="32" spans="2:2" x14ac:dyDescent="0.2">
      <c r="B32" s="13" t="s">
        <v>7</v>
      </c>
    </row>
    <row r="33" spans="2:2" x14ac:dyDescent="0.2">
      <c r="B33" s="14" t="s">
        <v>33</v>
      </c>
    </row>
    <row r="34" spans="2:2" x14ac:dyDescent="0.2">
      <c r="B34" s="14" t="s">
        <v>90</v>
      </c>
    </row>
    <row r="35" spans="2:2" x14ac:dyDescent="0.2">
      <c r="B35" s="13" t="s">
        <v>8</v>
      </c>
    </row>
    <row r="36" spans="2:2" x14ac:dyDescent="0.2">
      <c r="B36" s="14" t="s">
        <v>34</v>
      </c>
    </row>
    <row r="37" spans="2:2" x14ac:dyDescent="0.2">
      <c r="B37" s="13" t="s">
        <v>9</v>
      </c>
    </row>
    <row r="38" spans="2:2" x14ac:dyDescent="0.2">
      <c r="B38" s="14" t="s">
        <v>36</v>
      </c>
    </row>
    <row r="39" spans="2:2" x14ac:dyDescent="0.2">
      <c r="B39" s="14" t="s">
        <v>48</v>
      </c>
    </row>
    <row r="40" spans="2:2" x14ac:dyDescent="0.2">
      <c r="B40" s="14" t="s">
        <v>63</v>
      </c>
    </row>
    <row r="41" spans="2:2" x14ac:dyDescent="0.2">
      <c r="B41" s="13" t="s">
        <v>10</v>
      </c>
    </row>
    <row r="42" spans="2:2" x14ac:dyDescent="0.2">
      <c r="B42" s="14" t="s">
        <v>37</v>
      </c>
    </row>
    <row r="43" spans="2:2" x14ac:dyDescent="0.2">
      <c r="B43" s="13" t="s">
        <v>11</v>
      </c>
    </row>
    <row r="44" spans="2:2" x14ac:dyDescent="0.2">
      <c r="B44" s="14" t="s">
        <v>39</v>
      </c>
    </row>
    <row r="45" spans="2:2" x14ac:dyDescent="0.2">
      <c r="B45" s="14" t="s">
        <v>45</v>
      </c>
    </row>
    <row r="46" spans="2:2" x14ac:dyDescent="0.2">
      <c r="B46" s="13" t="s">
        <v>12</v>
      </c>
    </row>
    <row r="47" spans="2:2" x14ac:dyDescent="0.2">
      <c r="B47" s="14" t="s">
        <v>46</v>
      </c>
    </row>
    <row r="48" spans="2:2" x14ac:dyDescent="0.2">
      <c r="B48" s="14" t="s">
        <v>42</v>
      </c>
    </row>
    <row r="49" spans="2:2" x14ac:dyDescent="0.2">
      <c r="B49" s="14" t="s">
        <v>77</v>
      </c>
    </row>
    <row r="50" spans="2:2" x14ac:dyDescent="0.2">
      <c r="B50" s="13" t="s">
        <v>13</v>
      </c>
    </row>
    <row r="51" spans="2:2" x14ac:dyDescent="0.2">
      <c r="B51" s="14" t="s">
        <v>43</v>
      </c>
    </row>
    <row r="52" spans="2:2" x14ac:dyDescent="0.2">
      <c r="B52" s="14" t="s">
        <v>44</v>
      </c>
    </row>
    <row r="53" spans="2:2" x14ac:dyDescent="0.2">
      <c r="B53" s="13" t="s">
        <v>14</v>
      </c>
    </row>
    <row r="54" spans="2:2" x14ac:dyDescent="0.2">
      <c r="B54" s="14" t="s">
        <v>49</v>
      </c>
    </row>
    <row r="55" spans="2:2" x14ac:dyDescent="0.2">
      <c r="B55" s="13" t="s">
        <v>15</v>
      </c>
    </row>
    <row r="56" spans="2:2" x14ac:dyDescent="0.2">
      <c r="B56" s="14" t="s">
        <v>50</v>
      </c>
    </row>
    <row r="57" spans="2:2" x14ac:dyDescent="0.2">
      <c r="B57" s="14" t="s">
        <v>51</v>
      </c>
    </row>
    <row r="58" spans="2:2" x14ac:dyDescent="0.2">
      <c r="B58" s="14" t="s">
        <v>82</v>
      </c>
    </row>
    <row r="59" spans="2:2" x14ac:dyDescent="0.2">
      <c r="B59" s="13" t="s">
        <v>16</v>
      </c>
    </row>
    <row r="60" spans="2:2" x14ac:dyDescent="0.2">
      <c r="B60" s="14" t="s">
        <v>58</v>
      </c>
    </row>
    <row r="61" spans="2:2" x14ac:dyDescent="0.2">
      <c r="B61" s="14" t="s">
        <v>57</v>
      </c>
    </row>
    <row r="62" spans="2:2" x14ac:dyDescent="0.2">
      <c r="B62" s="14" t="s">
        <v>52</v>
      </c>
    </row>
    <row r="63" spans="2:2" x14ac:dyDescent="0.2">
      <c r="B63" s="14" t="s">
        <v>59</v>
      </c>
    </row>
    <row r="64" spans="2:2" x14ac:dyDescent="0.2">
      <c r="B64" s="14" t="s">
        <v>53</v>
      </c>
    </row>
    <row r="65" spans="2:2" x14ac:dyDescent="0.2">
      <c r="B65" s="14" t="s">
        <v>54</v>
      </c>
    </row>
    <row r="66" spans="2:2" x14ac:dyDescent="0.2">
      <c r="B66" s="14" t="s">
        <v>55</v>
      </c>
    </row>
    <row r="67" spans="2:2" x14ac:dyDescent="0.2">
      <c r="B67" s="14" t="s">
        <v>56</v>
      </c>
    </row>
    <row r="68" spans="2:2" x14ac:dyDescent="0.2">
      <c r="B68" s="13" t="s">
        <v>948</v>
      </c>
    </row>
    <row r="69" spans="2:2" x14ac:dyDescent="0.2">
      <c r="B69" s="14" t="s">
        <v>62</v>
      </c>
    </row>
    <row r="70" spans="2:2" x14ac:dyDescent="0.2">
      <c r="B70" s="14" t="s">
        <v>956</v>
      </c>
    </row>
    <row r="71" spans="2:2" x14ac:dyDescent="0.2">
      <c r="B71" s="14" t="s">
        <v>61</v>
      </c>
    </row>
    <row r="72" spans="2:2" x14ac:dyDescent="0.2">
      <c r="B72" s="14" t="s">
        <v>93</v>
      </c>
    </row>
    <row r="73" spans="2:2" x14ac:dyDescent="0.2">
      <c r="B73" s="14" t="s">
        <v>94</v>
      </c>
    </row>
    <row r="74" spans="2:2" x14ac:dyDescent="0.2">
      <c r="B74" s="13" t="s">
        <v>17</v>
      </c>
    </row>
    <row r="75" spans="2:2" x14ac:dyDescent="0.2">
      <c r="B75" s="14" t="s">
        <v>80</v>
      </c>
    </row>
    <row r="76" spans="2:2" x14ac:dyDescent="0.2">
      <c r="B76" s="14" t="s">
        <v>81</v>
      </c>
    </row>
    <row r="77" spans="2:2" x14ac:dyDescent="0.2">
      <c r="B77" s="14" t="s">
        <v>79</v>
      </c>
    </row>
    <row r="78" spans="2:2" x14ac:dyDescent="0.2">
      <c r="B78" s="13" t="s">
        <v>18</v>
      </c>
    </row>
    <row r="79" spans="2:2" x14ac:dyDescent="0.2">
      <c r="B79" s="14" t="s">
        <v>47</v>
      </c>
    </row>
    <row r="80" spans="2:2" x14ac:dyDescent="0.2">
      <c r="B80" s="13" t="s">
        <v>19</v>
      </c>
    </row>
    <row r="81" spans="2:2" x14ac:dyDescent="0.2">
      <c r="B81" s="14" t="s">
        <v>65</v>
      </c>
    </row>
    <row r="82" spans="2:2" x14ac:dyDescent="0.2">
      <c r="B82" s="14" t="s">
        <v>66</v>
      </c>
    </row>
    <row r="83" spans="2:2" x14ac:dyDescent="0.2">
      <c r="B83" s="14" t="s">
        <v>67</v>
      </c>
    </row>
    <row r="84" spans="2:2" x14ac:dyDescent="0.2">
      <c r="B84" s="14" t="s">
        <v>68</v>
      </c>
    </row>
    <row r="85" spans="2:2" x14ac:dyDescent="0.2">
      <c r="B85" s="14" t="s">
        <v>69</v>
      </c>
    </row>
    <row r="86" spans="2:2" x14ac:dyDescent="0.2">
      <c r="B86" s="14" t="s">
        <v>70</v>
      </c>
    </row>
    <row r="87" spans="2:2" x14ac:dyDescent="0.2">
      <c r="B87" s="14" t="s">
        <v>71</v>
      </c>
    </row>
    <row r="88" spans="2:2" x14ac:dyDescent="0.2">
      <c r="B88" s="14" t="s">
        <v>72</v>
      </c>
    </row>
    <row r="89" spans="2:2" x14ac:dyDescent="0.2">
      <c r="B89" s="14" t="s">
        <v>64</v>
      </c>
    </row>
    <row r="90" spans="2:2" x14ac:dyDescent="0.2">
      <c r="B90" s="13" t="s">
        <v>20</v>
      </c>
    </row>
    <row r="91" spans="2:2" x14ac:dyDescent="0.2">
      <c r="B91" s="14" t="s">
        <v>73</v>
      </c>
    </row>
    <row r="92" spans="2:2" x14ac:dyDescent="0.2">
      <c r="B92" s="14" t="s">
        <v>74</v>
      </c>
    </row>
    <row r="93" spans="2:2" x14ac:dyDescent="0.2">
      <c r="B93" s="14" t="s">
        <v>75</v>
      </c>
    </row>
    <row r="94" spans="2:2" x14ac:dyDescent="0.2">
      <c r="B94" s="14" t="s">
        <v>65</v>
      </c>
    </row>
    <row r="95" spans="2:2" x14ac:dyDescent="0.2">
      <c r="B95" s="14" t="s">
        <v>50</v>
      </c>
    </row>
    <row r="96" spans="2:2" x14ac:dyDescent="0.2">
      <c r="B96" s="14" t="s">
        <v>78</v>
      </c>
    </row>
    <row r="97" spans="2:2" x14ac:dyDescent="0.2">
      <c r="B97" s="14" t="s">
        <v>89</v>
      </c>
    </row>
    <row r="98" spans="2:2" x14ac:dyDescent="0.2">
      <c r="B98" s="13" t="s">
        <v>21</v>
      </c>
    </row>
    <row r="99" spans="2:2" x14ac:dyDescent="0.2">
      <c r="B99" s="14" t="s">
        <v>76</v>
      </c>
    </row>
    <row r="100" spans="2:2" x14ac:dyDescent="0.2">
      <c r="B100" s="13" t="s">
        <v>85</v>
      </c>
    </row>
    <row r="101" spans="2:2" x14ac:dyDescent="0.2">
      <c r="B101" s="14" t="s">
        <v>1335</v>
      </c>
    </row>
    <row r="102" spans="2:2" x14ac:dyDescent="0.2">
      <c r="B102" s="14" t="s">
        <v>1332</v>
      </c>
    </row>
    <row r="103" spans="2:2" x14ac:dyDescent="0.2">
      <c r="B103" s="14" t="s">
        <v>1333</v>
      </c>
    </row>
    <row r="104" spans="2:2" x14ac:dyDescent="0.2">
      <c r="B104" s="14" t="s">
        <v>1329</v>
      </c>
    </row>
    <row r="105" spans="2:2" x14ac:dyDescent="0.2">
      <c r="B105" s="14" t="s">
        <v>1330</v>
      </c>
    </row>
    <row r="106" spans="2:2" x14ac:dyDescent="0.2">
      <c r="B106" s="14" t="s">
        <v>1336</v>
      </c>
    </row>
    <row r="107" spans="2:2" x14ac:dyDescent="0.2">
      <c r="B107" s="14" t="s">
        <v>1334</v>
      </c>
    </row>
    <row r="108" spans="2:2" x14ac:dyDescent="0.2">
      <c r="B108" s="14" t="s">
        <v>1328</v>
      </c>
    </row>
    <row r="109" spans="2:2" x14ac:dyDescent="0.2">
      <c r="B109" s="14" t="s">
        <v>1331</v>
      </c>
    </row>
    <row r="110" spans="2:2" x14ac:dyDescent="0.2">
      <c r="B110" s="13" t="s">
        <v>88</v>
      </c>
    </row>
    <row r="111" spans="2:2" x14ac:dyDescent="0.2">
      <c r="B111" s="14" t="s">
        <v>922</v>
      </c>
    </row>
    <row r="112" spans="2:2" x14ac:dyDescent="0.2">
      <c r="B112" s="14" t="s">
        <v>923</v>
      </c>
    </row>
    <row r="113" spans="2:2" x14ac:dyDescent="0.2">
      <c r="B113" s="14" t="s">
        <v>924</v>
      </c>
    </row>
    <row r="114" spans="2:2" x14ac:dyDescent="0.2">
      <c r="B114" s="14" t="s">
        <v>925</v>
      </c>
    </row>
    <row r="115" spans="2:2" x14ac:dyDescent="0.2">
      <c r="B115" s="14" t="s">
        <v>926</v>
      </c>
    </row>
    <row r="116" spans="2:2" x14ac:dyDescent="0.2">
      <c r="B116" s="14" t="s">
        <v>927</v>
      </c>
    </row>
    <row r="117" spans="2:2" x14ac:dyDescent="0.2">
      <c r="B117" s="14" t="s">
        <v>928</v>
      </c>
    </row>
    <row r="118" spans="2:2" x14ac:dyDescent="0.2">
      <c r="B118" s="14" t="s">
        <v>929</v>
      </c>
    </row>
    <row r="119" spans="2:2" x14ac:dyDescent="0.2">
      <c r="B119" s="14" t="s">
        <v>930</v>
      </c>
    </row>
    <row r="120" spans="2:2" x14ac:dyDescent="0.2">
      <c r="B120" s="14" t="s">
        <v>931</v>
      </c>
    </row>
    <row r="121" spans="2:2" x14ac:dyDescent="0.2">
      <c r="B121" s="14" t="s">
        <v>932</v>
      </c>
    </row>
    <row r="122" spans="2:2" x14ac:dyDescent="0.2">
      <c r="B122" s="13" t="s">
        <v>87</v>
      </c>
    </row>
    <row r="123" spans="2:2" x14ac:dyDescent="0.2">
      <c r="B123" s="14" t="s">
        <v>933</v>
      </c>
    </row>
    <row r="124" spans="2:2" x14ac:dyDescent="0.2">
      <c r="B124" s="14" t="s">
        <v>934</v>
      </c>
    </row>
    <row r="125" spans="2:2" x14ac:dyDescent="0.2">
      <c r="B125" s="13" t="s">
        <v>86</v>
      </c>
    </row>
    <row r="126" spans="2:2" x14ac:dyDescent="0.2">
      <c r="B126" s="14" t="s">
        <v>935</v>
      </c>
    </row>
    <row r="127" spans="2:2" x14ac:dyDescent="0.2">
      <c r="B127" s="14" t="s">
        <v>936</v>
      </c>
    </row>
    <row r="128" spans="2:2" x14ac:dyDescent="0.2">
      <c r="B128" s="14" t="s">
        <v>937</v>
      </c>
    </row>
    <row r="129" spans="2:2" x14ac:dyDescent="0.2">
      <c r="B129" s="13" t="s">
        <v>91</v>
      </c>
    </row>
    <row r="130" spans="2:2" x14ac:dyDescent="0.2">
      <c r="B130" s="14" t="s">
        <v>92</v>
      </c>
    </row>
  </sheetData>
  <sheetProtection password="C410" sheet="1" objects="1" scenarios="1" autoFilter="0" pivotTable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rim Asset" ma:contentTypeID="0x01010025C334D7D61E4DF3A0397CBD84FDECAF006FEFF6B7E94B384981A1001EAE37E5DE" ma:contentTypeVersion="3" ma:contentTypeDescription="My Content Type" ma:contentTypeScope="" ma:versionID="5223474f1635d4f71bf0ac7e1c153a63">
  <xsd:schema xmlns:xsd="http://www.w3.org/2001/XMLSchema" xmlns:xs="http://www.w3.org/2001/XMLSchema" xmlns:p="http://schemas.microsoft.com/office/2006/metadata/properties" xmlns:ns2="b881d9c9-5d77-4692-a403-5f415859004c" xmlns:ns3="55bb3dd2-ea28-451f-94a3-de9703c43271" targetNamespace="http://schemas.microsoft.com/office/2006/metadata/properties" ma:root="true" ma:fieldsID="387ce911e0006c856ba7e6aca6a58c3b" ns2:_="" ns3:_="">
    <xsd:import namespace="b881d9c9-5d77-4692-a403-5f415859004c"/>
    <xsd:import namespace="55bb3dd2-ea28-451f-94a3-de9703c43271"/>
    <xsd:element name="properties">
      <xsd:complexType>
        <xsd:sequence>
          <xsd:element name="documentManagement">
            <xsd:complexType>
              <xsd:all>
                <xsd:element ref="ns2:DocumentName" minOccurs="0"/>
                <xsd:element ref="ns2:TrimUri" minOccurs="0"/>
                <xsd:element ref="ns2:TrimRevision" minOccurs="0"/>
                <xsd:element ref="ns2:TrimRecordNumber" minOccurs="0"/>
                <xsd:element ref="ns3:PublishedReference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81d9c9-5d77-4692-a403-5f415859004c" elementFormDefault="qualified">
    <xsd:import namespace="http://schemas.microsoft.com/office/2006/documentManagement/types"/>
    <xsd:import namespace="http://schemas.microsoft.com/office/infopath/2007/PartnerControls"/>
    <xsd:element name="DocumentName" ma:index="8" nillable="true" ma:displayName="DocumentName" ma:description="Document Name" ma:internalName="DocumentName" ma:readOnly="true">
      <xsd:simpleType>
        <xsd:restriction base="dms:Text">
          <xsd:maxLength value="255"/>
        </xsd:restriction>
      </xsd:simpleType>
    </xsd:element>
    <xsd:element name="TrimUri" ma:index="9" nillable="true" ma:displayName="TrimUri" ma:default="" ma:description="Trim URI" ma:internalName="TrimUri" ma:readOnly="true">
      <xsd:simpleType>
        <xsd:restriction base="dms:Text">
          <xsd:maxLength value="255"/>
        </xsd:restriction>
      </xsd:simpleType>
    </xsd:element>
    <xsd:element name="TrimRevision" ma:index="10" nillable="true" ma:displayName="TrimRevision" ma:description="Trim Revision" ma:internalName="TrimRevision" ma:readOnly="true">
      <xsd:simpleType>
        <xsd:restriction base="dms:Text">
          <xsd:maxLength value="255"/>
        </xsd:restriction>
      </xsd:simpleType>
    </xsd:element>
    <xsd:element name="TrimRecordNumber" ma:index="11" nillable="true" ma:displayName="TrimRecordNumber" ma:description="Trim Record Number" ma:indexed="true" ma:internalName="TrimRecordNumber" ma:readOnly="tr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bb3dd2-ea28-451f-94a3-de9703c43271" elementFormDefault="qualified">
    <xsd:import namespace="http://schemas.microsoft.com/office/2006/documentManagement/types"/>
    <xsd:import namespace="http://schemas.microsoft.com/office/infopath/2007/PartnerControls"/>
    <xsd:element name="PublishedReferences" ma:index="13" nillable="true" ma:displayName="PublishedReferences" ma:description="Published References" ma:indexed="true" ma:internalName="PublishedReferences">
      <xsd:simpleType>
        <xsd:restriction base="dms:Number"/>
      </xsd:simpleType>
    </xsd:element>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edReferences xmlns="55bb3dd2-ea28-451f-94a3-de9703c43271">1</PublishedReferences>
    <TrimRecordNumber xmlns="b881d9c9-5d77-4692-a403-5f415859004c">D17#425975</TrimRecordNumber>
    <TrimUri xmlns="b881d9c9-5d77-4692-a403-5f415859004c">9257575</TrimUri>
    <TrimRevision xmlns="b881d9c9-5d77-4692-a403-5f415859004c">1</TrimRevision>
  </documentManagement>
</p:properties>
</file>

<file path=customXml/itemProps1.xml><?xml version="1.0" encoding="utf-8"?>
<ds:datastoreItem xmlns:ds="http://schemas.openxmlformats.org/officeDocument/2006/customXml" ds:itemID="{22094FAB-5E7D-4C0B-9552-66D21B8F1840}"/>
</file>

<file path=customXml/itemProps2.xml><?xml version="1.0" encoding="utf-8"?>
<ds:datastoreItem xmlns:ds="http://schemas.openxmlformats.org/officeDocument/2006/customXml" ds:itemID="{79AF17CE-F833-4B91-9CFB-2890A4F38C89}"/>
</file>

<file path=customXml/itemProps3.xml><?xml version="1.0" encoding="utf-8"?>
<ds:datastoreItem xmlns:ds="http://schemas.openxmlformats.org/officeDocument/2006/customXml" ds:itemID="{254C9F23-5C27-49A6-AC12-F381703146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Review Record</vt:lpstr>
      <vt:lpstr>Narratives</vt:lpstr>
      <vt:lpstr>Tabulation</vt:lpstr>
      <vt:lpstr>Safety Risk Profiles</vt:lpstr>
      <vt:lpstr>Assumptions</vt:lpstr>
      <vt:lpstr>Tasks</vt:lpstr>
      <vt:lpstr>Requirements</vt:lpstr>
      <vt:lpstr>Hazard Risk Score Indexes</vt:lpstr>
      <vt:lpstr>Hazard Groups</vt:lpstr>
      <vt:lpstr>Incident-Cause-Haz-Haz_Group</vt:lpstr>
      <vt:lpstr>Insert Crash Factor Matrix Here</vt:lpstr>
      <vt:lpstr>RUM converter</vt:lpstr>
      <vt:lpstr>Converted Crash summary</vt:lpstr>
      <vt:lpstr>Version Control 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2013-12-06T01:30:36Z</dcterms:created>
  <dcterms:modified xsi:type="dcterms:W3CDTF">2017-06-01T01:38:47Z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A3665431</vt:lpwstr>
  </property>
  <property fmtid="{D5CDD505-2E9C-101B-9397-08002B2CF9AE}" pid="3" name="Objective-Title">
    <vt:lpwstr>Detailed Crash History Baseline Design</vt:lpwstr>
  </property>
  <property fmtid="{D5CDD505-2E9C-101B-9397-08002B2CF9AE}" pid="4" name="Objective-Comment">
    <vt:lpwstr/>
  </property>
  <property fmtid="{D5CDD505-2E9C-101B-9397-08002B2CF9AE}" pid="5" name="Objective-CreationStamp">
    <vt:filetime>2013-09-26T05:49:59Z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2013-11-20T08:02:13Z</vt:filetime>
  </property>
  <property fmtid="{D5CDD505-2E9C-101B-9397-08002B2CF9AE}" pid="10" name="Objective-Owner">
    <vt:lpwstr>Gorell, Ryszard</vt:lpwstr>
  </property>
  <property fmtid="{D5CDD505-2E9C-101B-9397-08002B2CF9AE}" pid="11" name="Objective-Path">
    <vt:lpwstr>Objective Global Folder:Department of Transport:01 Corporate:05 MAX Light Rail Corporate:01 Administrative Functions:Occupational Safety and Health (OS&amp;H):Risk Managment:Metro Area Express (MAX) - Operational Safety - Operational Safety Risk Management:Ha</vt:lpwstr>
  </property>
  <property fmtid="{D5CDD505-2E9C-101B-9397-08002B2CF9AE}" pid="12" name="Objective-Parent">
    <vt:lpwstr>Hazard Log</vt:lpwstr>
  </property>
  <property fmtid="{D5CDD505-2E9C-101B-9397-08002B2CF9AE}" pid="13" name="Objective-State">
    <vt:lpwstr>Being Drafted</vt:lpwstr>
  </property>
  <property fmtid="{D5CDD505-2E9C-101B-9397-08002B2CF9AE}" pid="14" name="Objective-Version">
    <vt:lpwstr>0.7</vt:lpwstr>
  </property>
  <property fmtid="{D5CDD505-2E9C-101B-9397-08002B2CF9AE}" pid="15" name="Objective-VersionNumber">
    <vt:r8>7</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none]</vt:lpwstr>
  </property>
  <property fmtid="{D5CDD505-2E9C-101B-9397-08002B2CF9AE}" pid="19" name="Objective-Caveats">
    <vt:lpwstr>Caveats: MAX Light Rail Repository Caveat; </vt:lpwstr>
  </property>
  <property fmtid="{D5CDD505-2E9C-101B-9397-08002B2CF9AE}" pid="20" name="Objective-Notes [system]">
    <vt:lpwstr/>
  </property>
  <property fmtid="{D5CDD505-2E9C-101B-9397-08002B2CF9AE}" pid="21" name="ContentTypeId">
    <vt:lpwstr>0x01010025C334D7D61E4DF3A0397CBD84FDECAF006FEFF6B7E94B384981A1001EAE37E5DE</vt:lpwstr>
  </property>
</Properties>
</file>